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6" yWindow="65516" windowWidth="12860" windowHeight="7500" activeTab="0"/>
  </bookViews>
  <sheets>
    <sheet name="Data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<sst xmlns="http://schemas.openxmlformats.org/spreadsheetml/2006/main" count="12" uniqueCount="12">
  <si>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</si>
  <si>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Opening Price</t>
  </si>
  <si>
    <t>Closing Price</t>
  </si>
  <si>
    <t>Volume</t>
  </si>
  <si>
    <t>DIREKT ANLAGE BANK NMBC</t>
  </si>
  <si>
    <t>MAV20</t>
  </si>
  <si>
    <t>Day</t>
  </si>
  <si>
    <t>Shares Floating:</t>
  </si>
  <si>
    <t>Name:</t>
  </si>
  <si>
    <t>Total Number of Shares:</t>
  </si>
  <si>
    <t>Percentage Shares Floating:</t>
  </si>
  <si>
    <t>eVWMAV</t>
  </si>
</sst>
</file>

<file path=xl/styles.xml><?xml version="1.0" encoding="utf-8"?>
<styleSheet xmlns="http://schemas.openxmlformats.org/spreadsheetml/2006/main">
  <numFmts count="8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LUF&quot;;\-#,##0\ &quot;LUF&quot;"/>
    <numFmt numFmtId="187" formatCode="#,##0\ &quot;LUF&quot;;[Red]\-#,##0\ &quot;LUF&quot;"/>
    <numFmt numFmtId="188" formatCode="#,##0.00\ &quot;LUF&quot;;\-#,##0.00\ &quot;LUF&quot;"/>
    <numFmt numFmtId="189" formatCode="#,##0.00\ &quot;LUF&quot;;[Red]\-#,##0.00\ &quot;LUF&quot;"/>
    <numFmt numFmtId="190" formatCode="_-* #,##0\ &quot;LUF&quot;_-;\-* #,##0\ &quot;LUF&quot;_-;_-* &quot;-&quot;\ &quot;LUF&quot;_-;_-@_-"/>
    <numFmt numFmtId="191" formatCode="_-* #,##0\ _L_U_F_-;\-* #,##0\ _L_U_F_-;_-* &quot;-&quot;\ _L_U_F_-;_-@_-"/>
    <numFmt numFmtId="192" formatCode="_-* #,##0.00\ &quot;LUF&quot;_-;\-* #,##0.00\ &quot;LUF&quot;_-;_-* &quot;-&quot;??\ &quot;LUF&quot;_-;_-@_-"/>
    <numFmt numFmtId="193" formatCode="_-* #,##0.00\ _L_U_F_-;\-* #,##0.00\ _L_U_F_-;_-* &quot;-&quot;??\ _L_U_F_-;_-@_-"/>
    <numFmt numFmtId="194" formatCode="0.0%"/>
    <numFmt numFmtId="195" formatCode="#.##0"/>
    <numFmt numFmtId="196" formatCode="#.##"/>
    <numFmt numFmtId="197" formatCode="#.#"/>
    <numFmt numFmtId="198" formatCode="#"/>
    <numFmt numFmtId="199" formatCode="_-* #,##0.000\ _L_U_F_-;\-* #,##0.000\ _L_U_F_-;_-* &quot;-&quot;??\ _L_U_F_-;_-@_-"/>
    <numFmt numFmtId="200" formatCode="_-* #,##0.0000\ _L_U_F_-;\-* #,##0.0000\ _L_U_F_-;_-* &quot;-&quot;??\ _L_U_F_-;_-@_-"/>
    <numFmt numFmtId="201" formatCode="_-* #,##0.0\ _L_U_F_-;\-* #,##0.0\ _L_U_F_-;_-* &quot;-&quot;??\ _L_U_F_-;_-@_-"/>
    <numFmt numFmtId="202" formatCode="_-* #,##0\ _L_U_F_-;\-* #,##0\ _L_U_F_-;_-* &quot;-&quot;??\ _L_U_F_-;_-@_-"/>
    <numFmt numFmtId="203" formatCode="[$$-409]#,##0.00"/>
    <numFmt numFmtId="204" formatCode="\€\ #,##0.00"/>
    <numFmt numFmtId="205" formatCode="\€\ ###,000"/>
    <numFmt numFmtId="206" formatCode="\€\ ###"/>
    <numFmt numFmtId="207" formatCode="\€\ #,###"/>
    <numFmt numFmtId="208" formatCode="&quot;€&quot;#,##0_);\(&quot;$&quot;#,##0\)"/>
    <numFmt numFmtId="209" formatCode="&quot;€&quot;#,##0.0_);\(&quot;$&quot;#,##0.0\)"/>
    <numFmt numFmtId="210" formatCode="&quot;€&quot;#,##0.00_);\(&quot;$&quot;#,##0.00\)"/>
    <numFmt numFmtId="211" formatCode="&quot;€&quot;#,##0.00_);\(&quot;€&quot;#,##0.00\)"/>
    <numFmt numFmtId="212" formatCode="&quot;€&quot;###,000_);\(&quot;€&quot;###,000\)"/>
    <numFmt numFmtId="213" formatCode="&quot;€ &quot;#&quot;.&quot;\.##0.00_);\(&quot;€ &quot;#,##0.00\)"/>
    <numFmt numFmtId="214" formatCode="#,##0.00_ _D_M"/>
    <numFmt numFmtId="215" formatCode="\€\ #,###.0"/>
    <numFmt numFmtId="216" formatCode="\€\ #,###.00"/>
    <numFmt numFmtId="217" formatCode="\€\ ###,#00"/>
    <numFmt numFmtId="218" formatCode="\€\ ###,#00.0"/>
    <numFmt numFmtId="219" formatCode="\€\ ###,#00.00"/>
    <numFmt numFmtId="220" formatCode="\€\ ##,##0,0&quot;.&quot;00"/>
    <numFmt numFmtId="221" formatCode="\€\ ###,#00.0&quot;.&quot;00"/>
    <numFmt numFmtId="222" formatCode="\€\ ###,#00,0&quot;.&quot;00"/>
    <numFmt numFmtId="223" formatCode="\€\ #,###,000.0&quot;.&quot;00"/>
    <numFmt numFmtId="224" formatCode="#,##0.0"/>
    <numFmt numFmtId="225" formatCode="#,000"/>
    <numFmt numFmtId="226" formatCode="&quot;$&quot;#,##0.0_);\(&quot;$&quot;#,##0.0\)"/>
    <numFmt numFmtId="227" formatCode="_(&quot;$&quot;* #,##0.0_);_(&quot;$&quot;* \(#,##0.0\);_(&quot;$&quot;* &quot;-&quot;_);_(@_)"/>
    <numFmt numFmtId="228" formatCode="_(&quot;$&quot;* #,##0.00_);_(&quot;$&quot;* \(#,##0.00\);_(&quot;$&quot;* &quot;-&quot;_);_(@_)"/>
    <numFmt numFmtId="229" formatCode="\€#,##0.00"/>
    <numFmt numFmtId="230" formatCode="\€#&quot;.&quot;##0.00"/>
    <numFmt numFmtId="231" formatCode="\€#,##&quot;.&quot;0.00"/>
    <numFmt numFmtId="232" formatCode="\€#,##0&quot;.&quot;.00"/>
    <numFmt numFmtId="233" formatCode="\€###,0&quot;.&quot;00"/>
    <numFmt numFmtId="234" formatCode="\€###0&quot;.&quot;00"/>
    <numFmt numFmtId="235" formatCode="\€#.##0&quot;.&quot;00"/>
    <numFmt numFmtId="236" formatCode="&quot;€&quot;#,##0.00"/>
  </numFmts>
  <fonts count="5">
    <font>
      <sz val="10"/>
      <name val="Arial"/>
      <family val="0"/>
    </font>
    <font>
      <sz val="9"/>
      <name val="Geneva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0" xfId="15" applyNumberFormat="1" applyFont="1" applyAlignment="1">
      <alignment/>
    </xf>
    <xf numFmtId="9" fontId="2" fillId="0" borderId="0" xfId="17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15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/>
    </xf>
    <xf numFmtId="1" fontId="3" fillId="0" borderId="4" xfId="15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4" fontId="3" fillId="0" borderId="6" xfId="0" applyNumberFormat="1" applyFont="1" applyBorder="1" applyAlignment="1">
      <alignment/>
    </xf>
    <xf numFmtId="1" fontId="3" fillId="0" borderId="6" xfId="15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/>
    </xf>
    <xf numFmtId="1" fontId="3" fillId="0" borderId="8" xfId="15" applyNumberFormat="1" applyFont="1" applyBorder="1" applyAlignment="1">
      <alignment/>
    </xf>
    <xf numFmtId="1" fontId="2" fillId="0" borderId="0" xfId="0" applyNumberFormat="1" applyFont="1" applyAlignment="1">
      <alignment horizontal="left"/>
    </xf>
    <xf numFmtId="236" fontId="3" fillId="0" borderId="0" xfId="18" applyNumberFormat="1" applyFont="1" applyAlignment="1">
      <alignment/>
    </xf>
    <xf numFmtId="236" fontId="2" fillId="0" borderId="2" xfId="18" applyNumberFormat="1" applyFont="1" applyBorder="1" applyAlignment="1">
      <alignment horizontal="center" wrapText="1"/>
    </xf>
    <xf numFmtId="236" fontId="2" fillId="0" borderId="9" xfId="18" applyNumberFormat="1" applyFont="1" applyBorder="1" applyAlignment="1">
      <alignment horizontal="center" wrapText="1"/>
    </xf>
    <xf numFmtId="236" fontId="3" fillId="0" borderId="4" xfId="18" applyNumberFormat="1" applyFont="1" applyBorder="1" applyAlignment="1">
      <alignment/>
    </xf>
    <xf numFmtId="236" fontId="3" fillId="2" borderId="10" xfId="18" applyNumberFormat="1" applyFont="1" applyFill="1" applyBorder="1" applyAlignment="1">
      <alignment/>
    </xf>
    <xf numFmtId="236" fontId="3" fillId="0" borderId="6" xfId="18" applyNumberFormat="1" applyFont="1" applyBorder="1" applyAlignment="1">
      <alignment/>
    </xf>
    <xf numFmtId="236" fontId="3" fillId="2" borderId="11" xfId="18" applyNumberFormat="1" applyFont="1" applyFill="1" applyBorder="1" applyAlignment="1">
      <alignment/>
    </xf>
    <xf numFmtId="236" fontId="3" fillId="0" borderId="11" xfId="18" applyNumberFormat="1" applyFont="1" applyBorder="1" applyAlignment="1">
      <alignment/>
    </xf>
    <xf numFmtId="236" fontId="3" fillId="0" borderId="8" xfId="18" applyNumberFormat="1" applyFont="1" applyBorder="1" applyAlignment="1">
      <alignment/>
    </xf>
    <xf numFmtId="236" fontId="3" fillId="0" borderId="12" xfId="18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Data!$F$7</c:f>
              <c:strCache>
                <c:ptCount val="1"/>
                <c:pt idx="0">
                  <c:v>Closing 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Data!$B$8:$B$145</c:f>
              <c:numCache>
                <c:ptCount val="1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</c:numCache>
            </c:numRef>
          </c:xVal>
          <c:yVal>
            <c:numRef>
              <c:f>Data!$F$8:$F$145</c:f>
              <c:numCache>
                <c:ptCount val="138"/>
                <c:pt idx="0">
                  <c:v>23.1</c:v>
                </c:pt>
                <c:pt idx="1">
                  <c:v>21.55</c:v>
                </c:pt>
                <c:pt idx="2">
                  <c:v>22.5</c:v>
                </c:pt>
                <c:pt idx="3">
                  <c:v>22.5</c:v>
                </c:pt>
                <c:pt idx="4">
                  <c:v>22.55</c:v>
                </c:pt>
                <c:pt idx="5">
                  <c:v>22.8</c:v>
                </c:pt>
                <c:pt idx="6">
                  <c:v>21</c:v>
                </c:pt>
                <c:pt idx="7">
                  <c:v>20.6</c:v>
                </c:pt>
                <c:pt idx="8">
                  <c:v>21.8</c:v>
                </c:pt>
                <c:pt idx="9">
                  <c:v>22.16</c:v>
                </c:pt>
                <c:pt idx="10">
                  <c:v>21.75</c:v>
                </c:pt>
                <c:pt idx="11">
                  <c:v>22.5</c:v>
                </c:pt>
                <c:pt idx="12">
                  <c:v>22.4</c:v>
                </c:pt>
                <c:pt idx="13">
                  <c:v>24.2</c:v>
                </c:pt>
                <c:pt idx="14">
                  <c:v>24.7</c:v>
                </c:pt>
                <c:pt idx="15">
                  <c:v>27</c:v>
                </c:pt>
                <c:pt idx="16">
                  <c:v>27.1</c:v>
                </c:pt>
                <c:pt idx="17">
                  <c:v>28.6</c:v>
                </c:pt>
                <c:pt idx="18">
                  <c:v>27.6</c:v>
                </c:pt>
                <c:pt idx="19">
                  <c:v>26</c:v>
                </c:pt>
                <c:pt idx="20">
                  <c:v>25.7</c:v>
                </c:pt>
                <c:pt idx="21">
                  <c:v>27.5</c:v>
                </c:pt>
                <c:pt idx="22">
                  <c:v>26.7</c:v>
                </c:pt>
                <c:pt idx="23">
                  <c:v>26</c:v>
                </c:pt>
                <c:pt idx="24">
                  <c:v>24.9</c:v>
                </c:pt>
                <c:pt idx="25">
                  <c:v>25.35</c:v>
                </c:pt>
                <c:pt idx="26">
                  <c:v>25.45</c:v>
                </c:pt>
                <c:pt idx="27">
                  <c:v>25.55</c:v>
                </c:pt>
                <c:pt idx="28">
                  <c:v>26.25</c:v>
                </c:pt>
                <c:pt idx="29">
                  <c:v>32</c:v>
                </c:pt>
                <c:pt idx="30">
                  <c:v>34.8</c:v>
                </c:pt>
                <c:pt idx="31">
                  <c:v>40</c:v>
                </c:pt>
                <c:pt idx="32">
                  <c:v>49.5</c:v>
                </c:pt>
                <c:pt idx="33">
                  <c:v>46</c:v>
                </c:pt>
                <c:pt idx="34">
                  <c:v>42.9</c:v>
                </c:pt>
                <c:pt idx="35">
                  <c:v>43</c:v>
                </c:pt>
                <c:pt idx="36">
                  <c:v>42.8</c:v>
                </c:pt>
                <c:pt idx="37">
                  <c:v>39.2</c:v>
                </c:pt>
                <c:pt idx="38">
                  <c:v>39.2</c:v>
                </c:pt>
                <c:pt idx="39">
                  <c:v>37</c:v>
                </c:pt>
                <c:pt idx="40">
                  <c:v>39</c:v>
                </c:pt>
                <c:pt idx="41">
                  <c:v>41</c:v>
                </c:pt>
                <c:pt idx="42">
                  <c:v>40.5</c:v>
                </c:pt>
                <c:pt idx="43">
                  <c:v>41.4</c:v>
                </c:pt>
                <c:pt idx="44">
                  <c:v>40.5</c:v>
                </c:pt>
                <c:pt idx="45">
                  <c:v>42.6</c:v>
                </c:pt>
                <c:pt idx="46">
                  <c:v>44.9</c:v>
                </c:pt>
                <c:pt idx="47">
                  <c:v>48</c:v>
                </c:pt>
                <c:pt idx="48">
                  <c:v>50.8</c:v>
                </c:pt>
                <c:pt idx="49">
                  <c:v>56.7</c:v>
                </c:pt>
                <c:pt idx="50">
                  <c:v>54.8</c:v>
                </c:pt>
                <c:pt idx="51">
                  <c:v>51.5</c:v>
                </c:pt>
                <c:pt idx="52">
                  <c:v>51.9</c:v>
                </c:pt>
                <c:pt idx="53">
                  <c:v>51.2</c:v>
                </c:pt>
                <c:pt idx="54">
                  <c:v>47.1</c:v>
                </c:pt>
                <c:pt idx="55">
                  <c:v>45</c:v>
                </c:pt>
                <c:pt idx="56">
                  <c:v>40</c:v>
                </c:pt>
                <c:pt idx="57">
                  <c:v>40.1</c:v>
                </c:pt>
                <c:pt idx="58">
                  <c:v>48.4</c:v>
                </c:pt>
                <c:pt idx="59">
                  <c:v>50.1</c:v>
                </c:pt>
                <c:pt idx="60">
                  <c:v>48.5</c:v>
                </c:pt>
                <c:pt idx="61">
                  <c:v>49.8</c:v>
                </c:pt>
                <c:pt idx="62">
                  <c:v>47.6</c:v>
                </c:pt>
                <c:pt idx="63">
                  <c:v>45.95</c:v>
                </c:pt>
                <c:pt idx="64">
                  <c:v>47.3</c:v>
                </c:pt>
                <c:pt idx="65">
                  <c:v>47.1</c:v>
                </c:pt>
                <c:pt idx="66">
                  <c:v>49.3</c:v>
                </c:pt>
                <c:pt idx="67">
                  <c:v>48</c:v>
                </c:pt>
                <c:pt idx="68">
                  <c:v>49.7</c:v>
                </c:pt>
                <c:pt idx="69">
                  <c:v>49.2</c:v>
                </c:pt>
                <c:pt idx="70">
                  <c:v>43.15</c:v>
                </c:pt>
                <c:pt idx="71">
                  <c:v>38.5</c:v>
                </c:pt>
                <c:pt idx="72">
                  <c:v>42.3</c:v>
                </c:pt>
                <c:pt idx="73">
                  <c:v>42.5</c:v>
                </c:pt>
                <c:pt idx="74">
                  <c:v>45.1</c:v>
                </c:pt>
                <c:pt idx="75">
                  <c:v>43.9</c:v>
                </c:pt>
                <c:pt idx="76">
                  <c:v>44</c:v>
                </c:pt>
                <c:pt idx="77">
                  <c:v>41.6</c:v>
                </c:pt>
                <c:pt idx="78">
                  <c:v>41.5</c:v>
                </c:pt>
                <c:pt idx="79">
                  <c:v>40</c:v>
                </c:pt>
                <c:pt idx="80">
                  <c:v>42</c:v>
                </c:pt>
                <c:pt idx="81">
                  <c:v>47.8</c:v>
                </c:pt>
                <c:pt idx="82">
                  <c:v>45</c:v>
                </c:pt>
                <c:pt idx="83">
                  <c:v>46.5</c:v>
                </c:pt>
                <c:pt idx="84">
                  <c:v>48.1</c:v>
                </c:pt>
                <c:pt idx="85">
                  <c:v>46.2</c:v>
                </c:pt>
                <c:pt idx="86">
                  <c:v>46.2</c:v>
                </c:pt>
                <c:pt idx="87">
                  <c:v>47</c:v>
                </c:pt>
                <c:pt idx="88">
                  <c:v>47.5</c:v>
                </c:pt>
                <c:pt idx="89">
                  <c:v>45.9</c:v>
                </c:pt>
                <c:pt idx="90">
                  <c:v>46.15</c:v>
                </c:pt>
                <c:pt idx="91">
                  <c:v>45.3</c:v>
                </c:pt>
                <c:pt idx="92">
                  <c:v>45.5</c:v>
                </c:pt>
                <c:pt idx="93">
                  <c:v>43.9</c:v>
                </c:pt>
                <c:pt idx="94">
                  <c:v>44.6</c:v>
                </c:pt>
                <c:pt idx="95">
                  <c:v>43</c:v>
                </c:pt>
                <c:pt idx="96">
                  <c:v>43.1</c:v>
                </c:pt>
                <c:pt idx="97">
                  <c:v>44.95</c:v>
                </c:pt>
                <c:pt idx="98">
                  <c:v>44</c:v>
                </c:pt>
                <c:pt idx="99">
                  <c:v>44</c:v>
                </c:pt>
                <c:pt idx="100">
                  <c:v>41.3</c:v>
                </c:pt>
                <c:pt idx="101">
                  <c:v>41</c:v>
                </c:pt>
                <c:pt idx="102">
                  <c:v>37.5</c:v>
                </c:pt>
                <c:pt idx="103">
                  <c:v>37.9</c:v>
                </c:pt>
                <c:pt idx="104">
                  <c:v>39.7</c:v>
                </c:pt>
                <c:pt idx="105">
                  <c:v>34.9</c:v>
                </c:pt>
                <c:pt idx="106">
                  <c:v>34.95</c:v>
                </c:pt>
                <c:pt idx="107">
                  <c:v>36.15</c:v>
                </c:pt>
                <c:pt idx="108">
                  <c:v>36.8</c:v>
                </c:pt>
                <c:pt idx="109">
                  <c:v>38.1</c:v>
                </c:pt>
                <c:pt idx="110">
                  <c:v>38.3</c:v>
                </c:pt>
                <c:pt idx="111">
                  <c:v>40.1</c:v>
                </c:pt>
                <c:pt idx="112">
                  <c:v>40.65</c:v>
                </c:pt>
                <c:pt idx="113">
                  <c:v>39.2</c:v>
                </c:pt>
                <c:pt idx="114">
                  <c:v>40.3</c:v>
                </c:pt>
                <c:pt idx="115">
                  <c:v>38.6</c:v>
                </c:pt>
                <c:pt idx="116">
                  <c:v>38.8</c:v>
                </c:pt>
                <c:pt idx="117">
                  <c:v>39</c:v>
                </c:pt>
                <c:pt idx="118">
                  <c:v>39.7</c:v>
                </c:pt>
                <c:pt idx="119">
                  <c:v>39</c:v>
                </c:pt>
                <c:pt idx="120">
                  <c:v>38.8</c:v>
                </c:pt>
                <c:pt idx="121">
                  <c:v>38.55</c:v>
                </c:pt>
                <c:pt idx="122">
                  <c:v>39.2</c:v>
                </c:pt>
                <c:pt idx="123">
                  <c:v>38.8</c:v>
                </c:pt>
                <c:pt idx="124">
                  <c:v>39.2</c:v>
                </c:pt>
                <c:pt idx="125">
                  <c:v>39.2</c:v>
                </c:pt>
                <c:pt idx="126">
                  <c:v>39.3</c:v>
                </c:pt>
                <c:pt idx="127">
                  <c:v>39.2</c:v>
                </c:pt>
                <c:pt idx="128">
                  <c:v>38</c:v>
                </c:pt>
                <c:pt idx="129">
                  <c:v>36.8</c:v>
                </c:pt>
                <c:pt idx="130">
                  <c:v>38</c:v>
                </c:pt>
                <c:pt idx="131">
                  <c:v>40.8</c:v>
                </c:pt>
                <c:pt idx="132">
                  <c:v>40.5</c:v>
                </c:pt>
                <c:pt idx="133">
                  <c:v>40.5</c:v>
                </c:pt>
                <c:pt idx="134">
                  <c:v>39.8</c:v>
                </c:pt>
                <c:pt idx="135">
                  <c:v>41.2</c:v>
                </c:pt>
                <c:pt idx="136">
                  <c:v>40.8</c:v>
                </c:pt>
                <c:pt idx="137">
                  <c:v>40.7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Data!$G$7</c:f>
              <c:strCache>
                <c:ptCount val="1"/>
                <c:pt idx="0">
                  <c:v>VWMAV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Data!$B$8:$B$145</c:f>
              <c:numCache>
                <c:ptCount val="1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</c:numCache>
            </c:numRef>
          </c:xVal>
          <c:yVal>
            <c:numRef>
              <c:f>Data!$G$8:$G$145</c:f>
              <c:numCache>
                <c:ptCount val="138"/>
                <c:pt idx="0">
                  <c:v>23.1</c:v>
                </c:pt>
                <c:pt idx="1">
                  <c:v>23.045489380530974</c:v>
                </c:pt>
                <c:pt idx="2">
                  <c:v>23.031972829508966</c:v>
                </c:pt>
                <c:pt idx="3">
                  <c:v>23.02102266312456</c:v>
                </c:pt>
                <c:pt idx="4">
                  <c:v>23.007192103865734</c:v>
                </c:pt>
                <c:pt idx="5">
                  <c:v>23.00174276817822</c:v>
                </c:pt>
                <c:pt idx="6">
                  <c:v>22.915260394777814</c:v>
                </c:pt>
                <c:pt idx="7">
                  <c:v>22.829165490540145</c:v>
                </c:pt>
                <c:pt idx="8">
                  <c:v>22.804192288990933</c:v>
                </c:pt>
                <c:pt idx="9">
                  <c:v>22.784342045183262</c:v>
                </c:pt>
                <c:pt idx="10">
                  <c:v>22.768762840219527</c:v>
                </c:pt>
                <c:pt idx="11">
                  <c:v>22.762531347817973</c:v>
                </c:pt>
                <c:pt idx="12">
                  <c:v>22.759233275025434</c:v>
                </c:pt>
                <c:pt idx="13">
                  <c:v>22.82617155207071</c:v>
                </c:pt>
                <c:pt idx="14">
                  <c:v>22.934754106734797</c:v>
                </c:pt>
                <c:pt idx="15">
                  <c:v>23.332716496746297</c:v>
                </c:pt>
                <c:pt idx="16">
                  <c:v>23.467405216685638</c:v>
                </c:pt>
                <c:pt idx="17">
                  <c:v>23.615750832281257</c:v>
                </c:pt>
                <c:pt idx="18">
                  <c:v>23.706930198190292</c:v>
                </c:pt>
                <c:pt idx="19">
                  <c:v>23.934370254284836</c:v>
                </c:pt>
                <c:pt idx="20">
                  <c:v>23.96846409592334</c:v>
                </c:pt>
                <c:pt idx="21">
                  <c:v>24.042345077137835</c:v>
                </c:pt>
                <c:pt idx="22">
                  <c:v>24.0655819184103</c:v>
                </c:pt>
                <c:pt idx="23">
                  <c:v>24.089411210176433</c:v>
                </c:pt>
                <c:pt idx="24">
                  <c:v>24.09685714967942</c:v>
                </c:pt>
                <c:pt idx="25">
                  <c:v>24.11360268688282</c:v>
                </c:pt>
                <c:pt idx="26">
                  <c:v>24.124057334889862</c:v>
                </c:pt>
                <c:pt idx="27">
                  <c:v>24.136070586369378</c:v>
                </c:pt>
                <c:pt idx="28">
                  <c:v>24.168097552352883</c:v>
                </c:pt>
                <c:pt idx="29">
                  <c:v>24.515057761670775</c:v>
                </c:pt>
                <c:pt idx="30">
                  <c:v>28.03542055719376</c:v>
                </c:pt>
                <c:pt idx="31">
                  <c:v>28.854729545940973</c:v>
                </c:pt>
                <c:pt idx="32">
                  <c:v>39.057147180414994</c:v>
                </c:pt>
                <c:pt idx="33">
                  <c:v>42.054124833810725</c:v>
                </c:pt>
                <c:pt idx="34">
                  <c:v>42.32239451704871</c:v>
                </c:pt>
                <c:pt idx="35">
                  <c:v>42.39900591218309</c:v>
                </c:pt>
                <c:pt idx="36">
                  <c:v>42.45463408316201</c:v>
                </c:pt>
                <c:pt idx="37">
                  <c:v>42.09080631556465</c:v>
                </c:pt>
                <c:pt idx="38">
                  <c:v>41.637231129945526</c:v>
                </c:pt>
                <c:pt idx="39">
                  <c:v>40.98728009776786</c:v>
                </c:pt>
                <c:pt idx="40">
                  <c:v>40.773638693983045</c:v>
                </c:pt>
                <c:pt idx="41">
                  <c:v>40.790209142862444</c:v>
                </c:pt>
                <c:pt idx="42">
                  <c:v>40.72834579920518</c:v>
                </c:pt>
                <c:pt idx="43">
                  <c:v>40.77880902190206</c:v>
                </c:pt>
                <c:pt idx="44">
                  <c:v>40.74615135629237</c:v>
                </c:pt>
                <c:pt idx="45">
                  <c:v>40.90814163512396</c:v>
                </c:pt>
                <c:pt idx="46">
                  <c:v>41.39698531701029</c:v>
                </c:pt>
                <c:pt idx="47">
                  <c:v>42.88821482771735</c:v>
                </c:pt>
                <c:pt idx="48">
                  <c:v>44.7892837746007</c:v>
                </c:pt>
                <c:pt idx="49">
                  <c:v>47.43283034922914</c:v>
                </c:pt>
                <c:pt idx="50">
                  <c:v>48.513000851653665</c:v>
                </c:pt>
                <c:pt idx="51">
                  <c:v>48.87582873050501</c:v>
                </c:pt>
                <c:pt idx="52">
                  <c:v>49.12456012677658</c:v>
                </c:pt>
                <c:pt idx="53">
                  <c:v>49.24339283456203</c:v>
                </c:pt>
                <c:pt idx="54">
                  <c:v>49.019076341982114</c:v>
                </c:pt>
                <c:pt idx="55">
                  <c:v>48.46721803647597</c:v>
                </c:pt>
                <c:pt idx="56">
                  <c:v>46.958105016523525</c:v>
                </c:pt>
                <c:pt idx="57">
                  <c:v>45.85546738873415</c:v>
                </c:pt>
                <c:pt idx="58">
                  <c:v>46.37049880364452</c:v>
                </c:pt>
                <c:pt idx="59">
                  <c:v>46.98688963853952</c:v>
                </c:pt>
                <c:pt idx="60">
                  <c:v>47.12312313249969</c:v>
                </c:pt>
                <c:pt idx="61">
                  <c:v>47.63684659930156</c:v>
                </c:pt>
                <c:pt idx="62">
                  <c:v>47.630934839608315</c:v>
                </c:pt>
                <c:pt idx="63">
                  <c:v>47.43261427959364</c:v>
                </c:pt>
                <c:pt idx="64">
                  <c:v>47.41703855641872</c:v>
                </c:pt>
                <c:pt idx="65">
                  <c:v>47.39582783529903</c:v>
                </c:pt>
                <c:pt idx="66">
                  <c:v>47.5808864079782</c:v>
                </c:pt>
                <c:pt idx="67">
                  <c:v>47.65080790741886</c:v>
                </c:pt>
                <c:pt idx="68">
                  <c:v>48.21798075598141</c:v>
                </c:pt>
                <c:pt idx="69">
                  <c:v>48.39889824821132</c:v>
                </c:pt>
                <c:pt idx="70">
                  <c:v>45.79693113076171</c:v>
                </c:pt>
                <c:pt idx="71">
                  <c:v>43.23189840176953</c:v>
                </c:pt>
                <c:pt idx="72">
                  <c:v>43.03270305666916</c:v>
                </c:pt>
                <c:pt idx="73">
                  <c:v>42.91957201282893</c:v>
                </c:pt>
                <c:pt idx="74">
                  <c:v>43.113302074697934</c:v>
                </c:pt>
                <c:pt idx="75">
                  <c:v>43.26852523348143</c:v>
                </c:pt>
                <c:pt idx="76">
                  <c:v>43.33373653257796</c:v>
                </c:pt>
                <c:pt idx="77">
                  <c:v>43.18451244836687</c:v>
                </c:pt>
                <c:pt idx="78">
                  <c:v>43.12252835314289</c:v>
                </c:pt>
                <c:pt idx="79">
                  <c:v>42.861507089215564</c:v>
                </c:pt>
                <c:pt idx="80">
                  <c:v>42.791107474509225</c:v>
                </c:pt>
                <c:pt idx="81">
                  <c:v>43.863719698684676</c:v>
                </c:pt>
                <c:pt idx="82">
                  <c:v>43.962002916959506</c:v>
                </c:pt>
                <c:pt idx="83">
                  <c:v>44.1225480775752</c:v>
                </c:pt>
                <c:pt idx="84">
                  <c:v>44.49551339235408</c:v>
                </c:pt>
                <c:pt idx="85">
                  <c:v>44.55606037680621</c:v>
                </c:pt>
                <c:pt idx="86">
                  <c:v>44.595136676168146</c:v>
                </c:pt>
                <c:pt idx="87">
                  <c:v>44.70886755760671</c:v>
                </c:pt>
                <c:pt idx="88">
                  <c:v>45.036936770879876</c:v>
                </c:pt>
                <c:pt idx="89">
                  <c:v>45.068862472629625</c:v>
                </c:pt>
                <c:pt idx="90">
                  <c:v>45.09683810209892</c:v>
                </c:pt>
                <c:pt idx="91">
                  <c:v>45.09972911388498</c:v>
                </c:pt>
                <c:pt idx="92">
                  <c:v>45.10344136068718</c:v>
                </c:pt>
                <c:pt idx="93">
                  <c:v>45.080139327968745</c:v>
                </c:pt>
                <c:pt idx="94">
                  <c:v>45.03919576545275</c:v>
                </c:pt>
                <c:pt idx="95">
                  <c:v>45.00285116127911</c:v>
                </c:pt>
                <c:pt idx="96">
                  <c:v>44.95277081301677</c:v>
                </c:pt>
                <c:pt idx="97">
                  <c:v>44.95272638192663</c:v>
                </c:pt>
                <c:pt idx="98">
                  <c:v>44.92003016149202</c:v>
                </c:pt>
                <c:pt idx="99">
                  <c:v>44.88964474058328</c:v>
                </c:pt>
                <c:pt idx="100">
                  <c:v>44.727761292813256</c:v>
                </c:pt>
                <c:pt idx="101">
                  <c:v>44.39028343418069</c:v>
                </c:pt>
                <c:pt idx="102">
                  <c:v>43.50161979905016</c:v>
                </c:pt>
                <c:pt idx="103">
                  <c:v>43.127748856356035</c:v>
                </c:pt>
                <c:pt idx="104">
                  <c:v>42.94895990273336</c:v>
                </c:pt>
                <c:pt idx="105">
                  <c:v>41.28674283821844</c:v>
                </c:pt>
                <c:pt idx="106">
                  <c:v>40.84810564812512</c:v>
                </c:pt>
                <c:pt idx="107">
                  <c:v>40.4487250918783</c:v>
                </c:pt>
                <c:pt idx="108">
                  <c:v>40.1413280752882</c:v>
                </c:pt>
                <c:pt idx="109">
                  <c:v>40.09244459058262</c:v>
                </c:pt>
                <c:pt idx="110">
                  <c:v>39.85155907241813</c:v>
                </c:pt>
                <c:pt idx="111">
                  <c:v>39.88787541969067</c:v>
                </c:pt>
                <c:pt idx="112">
                  <c:v>39.912762496693695</c:v>
                </c:pt>
                <c:pt idx="113">
                  <c:v>39.88215786276487</c:v>
                </c:pt>
                <c:pt idx="114">
                  <c:v>39.90296861983</c:v>
                </c:pt>
                <c:pt idx="115">
                  <c:v>39.85495480272405</c:v>
                </c:pt>
                <c:pt idx="116">
                  <c:v>39.85015615875414</c:v>
                </c:pt>
                <c:pt idx="117">
                  <c:v>39.817774989663185</c:v>
                </c:pt>
                <c:pt idx="118">
                  <c:v>39.81415627493654</c:v>
                </c:pt>
                <c:pt idx="119">
                  <c:v>39.798132526658144</c:v>
                </c:pt>
                <c:pt idx="120">
                  <c:v>39.777109912379856</c:v>
                </c:pt>
                <c:pt idx="121">
                  <c:v>39.743967085365846</c:v>
                </c:pt>
                <c:pt idx="122">
                  <c:v>39.72948697038549</c:v>
                </c:pt>
                <c:pt idx="123">
                  <c:v>39.69994080049501</c:v>
                </c:pt>
                <c:pt idx="124">
                  <c:v>39.69506527162647</c:v>
                </c:pt>
                <c:pt idx="125">
                  <c:v>39.68218481234698</c:v>
                </c:pt>
                <c:pt idx="126">
                  <c:v>39.6740337911279</c:v>
                </c:pt>
                <c:pt idx="127">
                  <c:v>39.66373089740215</c:v>
                </c:pt>
                <c:pt idx="128">
                  <c:v>39.603365440062774</c:v>
                </c:pt>
                <c:pt idx="129">
                  <c:v>39.523779631817455</c:v>
                </c:pt>
                <c:pt idx="130">
                  <c:v>39.456706358466484</c:v>
                </c:pt>
                <c:pt idx="131">
                  <c:v>39.51959152097721</c:v>
                </c:pt>
                <c:pt idx="132">
                  <c:v>39.557645251853266</c:v>
                </c:pt>
                <c:pt idx="133">
                  <c:v>39.59900878770112</c:v>
                </c:pt>
                <c:pt idx="134">
                  <c:v>39.604010445125766</c:v>
                </c:pt>
                <c:pt idx="135">
                  <c:v>39.684064151294145</c:v>
                </c:pt>
                <c:pt idx="136">
                  <c:v>39.72471186769479</c:v>
                </c:pt>
                <c:pt idx="137">
                  <c:v>39.76090972987964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Data!$H$7</c:f>
              <c:strCache>
                <c:ptCount val="1"/>
                <c:pt idx="0">
                  <c:v>MAV20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Data!$B$27:$B$145</c:f>
              <c:numCache>
                <c:ptCount val="119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80</c:v>
                </c:pt>
                <c:pt idx="62">
                  <c:v>81</c:v>
                </c:pt>
                <c:pt idx="63">
                  <c:v>82</c:v>
                </c:pt>
                <c:pt idx="64">
                  <c:v>83</c:v>
                </c:pt>
                <c:pt idx="65">
                  <c:v>84</c:v>
                </c:pt>
                <c:pt idx="66">
                  <c:v>85</c:v>
                </c:pt>
                <c:pt idx="67">
                  <c:v>86</c:v>
                </c:pt>
                <c:pt idx="68">
                  <c:v>87</c:v>
                </c:pt>
                <c:pt idx="69">
                  <c:v>88</c:v>
                </c:pt>
                <c:pt idx="70">
                  <c:v>89</c:v>
                </c:pt>
                <c:pt idx="71">
                  <c:v>90</c:v>
                </c:pt>
                <c:pt idx="72">
                  <c:v>91</c:v>
                </c:pt>
                <c:pt idx="73">
                  <c:v>92</c:v>
                </c:pt>
                <c:pt idx="74">
                  <c:v>93</c:v>
                </c:pt>
                <c:pt idx="75">
                  <c:v>94</c:v>
                </c:pt>
                <c:pt idx="76">
                  <c:v>95</c:v>
                </c:pt>
                <c:pt idx="77">
                  <c:v>96</c:v>
                </c:pt>
                <c:pt idx="78">
                  <c:v>97</c:v>
                </c:pt>
                <c:pt idx="79">
                  <c:v>98</c:v>
                </c:pt>
                <c:pt idx="80">
                  <c:v>99</c:v>
                </c:pt>
                <c:pt idx="81">
                  <c:v>100</c:v>
                </c:pt>
                <c:pt idx="82">
                  <c:v>101</c:v>
                </c:pt>
                <c:pt idx="83">
                  <c:v>102</c:v>
                </c:pt>
                <c:pt idx="84">
                  <c:v>103</c:v>
                </c:pt>
                <c:pt idx="85">
                  <c:v>104</c:v>
                </c:pt>
                <c:pt idx="86">
                  <c:v>105</c:v>
                </c:pt>
                <c:pt idx="87">
                  <c:v>106</c:v>
                </c:pt>
                <c:pt idx="88">
                  <c:v>107</c:v>
                </c:pt>
                <c:pt idx="89">
                  <c:v>108</c:v>
                </c:pt>
                <c:pt idx="90">
                  <c:v>109</c:v>
                </c:pt>
                <c:pt idx="91">
                  <c:v>110</c:v>
                </c:pt>
                <c:pt idx="92">
                  <c:v>111</c:v>
                </c:pt>
                <c:pt idx="93">
                  <c:v>112</c:v>
                </c:pt>
                <c:pt idx="94">
                  <c:v>113</c:v>
                </c:pt>
                <c:pt idx="95">
                  <c:v>114</c:v>
                </c:pt>
                <c:pt idx="96">
                  <c:v>115</c:v>
                </c:pt>
                <c:pt idx="97">
                  <c:v>116</c:v>
                </c:pt>
                <c:pt idx="98">
                  <c:v>117</c:v>
                </c:pt>
                <c:pt idx="99">
                  <c:v>118</c:v>
                </c:pt>
                <c:pt idx="100">
                  <c:v>119</c:v>
                </c:pt>
                <c:pt idx="101">
                  <c:v>120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124</c:v>
                </c:pt>
                <c:pt idx="106">
                  <c:v>125</c:v>
                </c:pt>
                <c:pt idx="107">
                  <c:v>126</c:v>
                </c:pt>
                <c:pt idx="108">
                  <c:v>127</c:v>
                </c:pt>
                <c:pt idx="109">
                  <c:v>128</c:v>
                </c:pt>
                <c:pt idx="110">
                  <c:v>129</c:v>
                </c:pt>
                <c:pt idx="111">
                  <c:v>130</c:v>
                </c:pt>
                <c:pt idx="112">
                  <c:v>131</c:v>
                </c:pt>
                <c:pt idx="113">
                  <c:v>132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136</c:v>
                </c:pt>
                <c:pt idx="118">
                  <c:v>137</c:v>
                </c:pt>
              </c:numCache>
            </c:numRef>
          </c:xVal>
          <c:yVal>
            <c:numRef>
              <c:f>Data!$H$27:$H$145</c:f>
              <c:numCache>
                <c:ptCount val="119"/>
                <c:pt idx="0">
                  <c:v>23.6205</c:v>
                </c:pt>
                <c:pt idx="1">
                  <c:v>23.7505</c:v>
                </c:pt>
                <c:pt idx="2">
                  <c:v>24.048000000000002</c:v>
                </c:pt>
                <c:pt idx="3">
                  <c:v>24.258000000000003</c:v>
                </c:pt>
                <c:pt idx="4">
                  <c:v>24.433</c:v>
                </c:pt>
                <c:pt idx="5">
                  <c:v>24.5505</c:v>
                </c:pt>
                <c:pt idx="6">
                  <c:v>24.678</c:v>
                </c:pt>
                <c:pt idx="7">
                  <c:v>24.9005</c:v>
                </c:pt>
                <c:pt idx="8">
                  <c:v>25.148</c:v>
                </c:pt>
                <c:pt idx="9">
                  <c:v>25.3705</c:v>
                </c:pt>
                <c:pt idx="10">
                  <c:v>25.8625</c:v>
                </c:pt>
                <c:pt idx="11">
                  <c:v>26.514999999999997</c:v>
                </c:pt>
                <c:pt idx="12">
                  <c:v>27.389999999999997</c:v>
                </c:pt>
                <c:pt idx="13">
                  <c:v>28.744999999999997</c:v>
                </c:pt>
                <c:pt idx="14">
                  <c:v>29.835</c:v>
                </c:pt>
                <c:pt idx="15">
                  <c:v>30.744999999999997</c:v>
                </c:pt>
                <c:pt idx="16">
                  <c:v>31.544999999999998</c:v>
                </c:pt>
                <c:pt idx="17">
                  <c:v>32.33</c:v>
                </c:pt>
                <c:pt idx="18">
                  <c:v>32.86</c:v>
                </c:pt>
                <c:pt idx="19">
                  <c:v>33.44</c:v>
                </c:pt>
                <c:pt idx="20">
                  <c:v>33.989999999999995</c:v>
                </c:pt>
                <c:pt idx="21">
                  <c:v>34.655</c:v>
                </c:pt>
                <c:pt idx="22">
                  <c:v>35.33</c:v>
                </c:pt>
                <c:pt idx="23">
                  <c:v>36.02</c:v>
                </c:pt>
                <c:pt idx="24">
                  <c:v>36.79</c:v>
                </c:pt>
                <c:pt idx="25">
                  <c:v>37.57</c:v>
                </c:pt>
                <c:pt idx="26">
                  <c:v>38.4325</c:v>
                </c:pt>
                <c:pt idx="27">
                  <c:v>39.405</c:v>
                </c:pt>
                <c:pt idx="28">
                  <c:v>40.527499999999996</c:v>
                </c:pt>
                <c:pt idx="29">
                  <c:v>41.755</c:v>
                </c:pt>
                <c:pt idx="30">
                  <c:v>42.99</c:v>
                </c:pt>
                <c:pt idx="31">
                  <c:v>43.989999999999995</c:v>
                </c:pt>
                <c:pt idx="32">
                  <c:v>44.565</c:v>
                </c:pt>
                <c:pt idx="33">
                  <c:v>44.68499999999999</c:v>
                </c:pt>
                <c:pt idx="34">
                  <c:v>44.945</c:v>
                </c:pt>
                <c:pt idx="35">
                  <c:v>45.154999999999994</c:v>
                </c:pt>
                <c:pt idx="36">
                  <c:v>45.255</c:v>
                </c:pt>
                <c:pt idx="37">
                  <c:v>45.115</c:v>
                </c:pt>
                <c:pt idx="38">
                  <c:v>45.160000000000004</c:v>
                </c:pt>
                <c:pt idx="39">
                  <c:v>45.62</c:v>
                </c:pt>
                <c:pt idx="40">
                  <c:v>46.275000000000006</c:v>
                </c:pt>
                <c:pt idx="41">
                  <c:v>46.75000000000001</c:v>
                </c:pt>
                <c:pt idx="42">
                  <c:v>47.190000000000005</c:v>
                </c:pt>
                <c:pt idx="43">
                  <c:v>47.545</c:v>
                </c:pt>
                <c:pt idx="44">
                  <c:v>47.7725</c:v>
                </c:pt>
                <c:pt idx="45">
                  <c:v>48.1125</c:v>
                </c:pt>
                <c:pt idx="46">
                  <c:v>48.3375</c:v>
                </c:pt>
                <c:pt idx="47">
                  <c:v>48.5575</c:v>
                </c:pt>
                <c:pt idx="48">
                  <c:v>48.5575</c:v>
                </c:pt>
                <c:pt idx="49">
                  <c:v>48.502500000000005</c:v>
                </c:pt>
                <c:pt idx="50">
                  <c:v>48.127500000000005</c:v>
                </c:pt>
                <c:pt idx="51">
                  <c:v>47.545</c:v>
                </c:pt>
                <c:pt idx="52">
                  <c:v>46.895</c:v>
                </c:pt>
                <c:pt idx="53">
                  <c:v>46.415000000000006</c:v>
                </c:pt>
                <c:pt idx="54">
                  <c:v>45.980000000000004</c:v>
                </c:pt>
                <c:pt idx="55">
                  <c:v>45.88000000000001</c:v>
                </c:pt>
                <c:pt idx="56">
                  <c:v>45.825</c:v>
                </c:pt>
                <c:pt idx="57">
                  <c:v>46.025000000000006</c:v>
                </c:pt>
                <c:pt idx="58">
                  <c:v>46.10000000000001</c:v>
                </c:pt>
                <c:pt idx="59">
                  <c:v>45.755</c:v>
                </c:pt>
                <c:pt idx="60">
                  <c:v>45.25</c:v>
                </c:pt>
                <c:pt idx="61">
                  <c:v>44.925</c:v>
                </c:pt>
                <c:pt idx="62">
                  <c:v>44.824999999999996</c:v>
                </c:pt>
                <c:pt idx="63">
                  <c:v>44.69499999999999</c:v>
                </c:pt>
                <c:pt idx="64">
                  <c:v>44.7225</c:v>
                </c:pt>
                <c:pt idx="65">
                  <c:v>44.7625</c:v>
                </c:pt>
                <c:pt idx="66">
                  <c:v>44.7175</c:v>
                </c:pt>
                <c:pt idx="67">
                  <c:v>44.56250000000001</c:v>
                </c:pt>
                <c:pt idx="68">
                  <c:v>44.5125</c:v>
                </c:pt>
                <c:pt idx="69">
                  <c:v>44.4025</c:v>
                </c:pt>
                <c:pt idx="70">
                  <c:v>44.237500000000004</c:v>
                </c:pt>
                <c:pt idx="71">
                  <c:v>44.3875</c:v>
                </c:pt>
                <c:pt idx="72">
                  <c:v>44.727500000000006</c:v>
                </c:pt>
                <c:pt idx="73">
                  <c:v>44.8875</c:v>
                </c:pt>
                <c:pt idx="74">
                  <c:v>44.957499999999996</c:v>
                </c:pt>
                <c:pt idx="75">
                  <c:v>44.9325</c:v>
                </c:pt>
                <c:pt idx="76">
                  <c:v>44.887499999999996</c:v>
                </c:pt>
                <c:pt idx="77">
                  <c:v>44.842499999999994</c:v>
                </c:pt>
                <c:pt idx="78">
                  <c:v>45.010000000000005</c:v>
                </c:pt>
                <c:pt idx="79">
                  <c:v>45.135000000000005</c:v>
                </c:pt>
                <c:pt idx="80">
                  <c:v>45.335</c:v>
                </c:pt>
                <c:pt idx="81">
                  <c:v>45.3</c:v>
                </c:pt>
                <c:pt idx="82">
                  <c:v>44.96</c:v>
                </c:pt>
                <c:pt idx="83">
                  <c:v>44.584999999999994</c:v>
                </c:pt>
                <c:pt idx="84">
                  <c:v>44.154999999999994</c:v>
                </c:pt>
                <c:pt idx="85">
                  <c:v>43.735</c:v>
                </c:pt>
                <c:pt idx="86">
                  <c:v>43.17</c:v>
                </c:pt>
                <c:pt idx="87">
                  <c:v>42.6075</c:v>
                </c:pt>
                <c:pt idx="88">
                  <c:v>42.065000000000005</c:v>
                </c:pt>
                <c:pt idx="89">
                  <c:v>41.53</c:v>
                </c:pt>
                <c:pt idx="90">
                  <c:v>41.14</c:v>
                </c:pt>
                <c:pt idx="91">
                  <c:v>40.747499999999995</c:v>
                </c:pt>
                <c:pt idx="92">
                  <c:v>40.4875</c:v>
                </c:pt>
                <c:pt idx="93">
                  <c:v>40.245</c:v>
                </c:pt>
                <c:pt idx="94">
                  <c:v>40.01</c:v>
                </c:pt>
                <c:pt idx="95">
                  <c:v>39.794999999999995</c:v>
                </c:pt>
                <c:pt idx="96">
                  <c:v>39.574999999999996</c:v>
                </c:pt>
                <c:pt idx="97">
                  <c:v>39.36</c:v>
                </c:pt>
                <c:pt idx="98">
                  <c:v>39.0625</c:v>
                </c:pt>
                <c:pt idx="99">
                  <c:v>38.847500000000004</c:v>
                </c:pt>
                <c:pt idx="100">
                  <c:v>38.597500000000004</c:v>
                </c:pt>
                <c:pt idx="101">
                  <c:v>38.472500000000004</c:v>
                </c:pt>
                <c:pt idx="102">
                  <c:v>38.349999999999994</c:v>
                </c:pt>
                <c:pt idx="103">
                  <c:v>38.435</c:v>
                </c:pt>
                <c:pt idx="104">
                  <c:v>38.48</c:v>
                </c:pt>
                <c:pt idx="105">
                  <c:v>38.455</c:v>
                </c:pt>
                <c:pt idx="106">
                  <c:v>38.67</c:v>
                </c:pt>
                <c:pt idx="107">
                  <c:v>38.8875</c:v>
                </c:pt>
                <c:pt idx="108">
                  <c:v>39.040000000000006</c:v>
                </c:pt>
                <c:pt idx="109">
                  <c:v>39.10000000000001</c:v>
                </c:pt>
                <c:pt idx="110">
                  <c:v>39.035000000000004</c:v>
                </c:pt>
                <c:pt idx="111">
                  <c:v>39.019999999999996</c:v>
                </c:pt>
                <c:pt idx="112">
                  <c:v>39.05499999999999</c:v>
                </c:pt>
                <c:pt idx="113">
                  <c:v>39.0475</c:v>
                </c:pt>
                <c:pt idx="114">
                  <c:v>39.1125</c:v>
                </c:pt>
                <c:pt idx="115">
                  <c:v>39.08749999999999</c:v>
                </c:pt>
                <c:pt idx="116">
                  <c:v>39.217499999999994</c:v>
                </c:pt>
                <c:pt idx="117">
                  <c:v>39.317499999999995</c:v>
                </c:pt>
                <c:pt idx="118">
                  <c:v>39.402499999999996</c:v>
                </c:pt>
              </c:numCache>
            </c:numRef>
          </c:yVal>
          <c:smooth val="0"/>
        </c:ser>
        <c:axId val="58771313"/>
        <c:axId val="59179770"/>
      </c:scatterChart>
      <c:valAx>
        <c:axId val="58771313"/>
        <c:scaling>
          <c:orientation val="minMax"/>
          <c:max val="14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9770"/>
        <c:crosses val="autoZero"/>
        <c:crossBetween val="midCat"/>
        <c:dispUnits/>
      </c:val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1313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H145"/>
  <sheetViews>
    <sheetView tabSelected="1" workbookViewId="0" topLeftCell="A1">
      <selection activeCell="N1" sqref="N1"/>
    </sheetView>
  </sheetViews>
  <sheetFormatPr defaultColWidth="11.421875" defaultRowHeight="12.75"/>
  <cols>
    <col min="1" max="1" width="27.8515625" style="3" bestFit="1" customWidth="1"/>
    <col min="2" max="2" width="10.8515625" style="6" customWidth="1"/>
    <col min="3" max="3" width="11.8515625" style="3" customWidth="1"/>
    <col min="4" max="4" width="8.28125" style="4" customWidth="1"/>
    <col min="5" max="6" width="9.7109375" style="21" customWidth="1"/>
    <col min="7" max="7" width="10.421875" style="21" customWidth="1"/>
    <col min="8" max="8" width="9.7109375" style="21" customWidth="1"/>
    <col min="9" max="16384" width="8.8515625" style="3" customWidth="1"/>
  </cols>
  <sheetData>
    <row r="2" spans="1:2" ht="15">
      <c r="A2" s="1" t="s">
        <v>8</v>
      </c>
      <c r="B2" s="2" t="s">
        <v>4</v>
      </c>
    </row>
    <row r="3" spans="1:2" ht="15">
      <c r="A3" s="1" t="s">
        <v>9</v>
      </c>
      <c r="B3" s="20">
        <v>56500000</v>
      </c>
    </row>
    <row r="4" spans="1:2" ht="15">
      <c r="A4" s="1" t="s">
        <v>10</v>
      </c>
      <c r="B4" s="5">
        <v>0.01</v>
      </c>
    </row>
    <row r="5" spans="1:2" ht="15">
      <c r="A5" s="1" t="s">
        <v>7</v>
      </c>
      <c r="B5" s="2">
        <f>B3*B4</f>
        <v>565000</v>
      </c>
    </row>
    <row r="6" ht="15.75" thickBot="1"/>
    <row r="7" spans="2:8" s="7" customFormat="1" ht="30" thickBot="1">
      <c r="B7" s="8" t="s">
        <v>6</v>
      </c>
      <c r="C7" s="9" t="s">
        <v>0</v>
      </c>
      <c r="D7" s="10" t="s">
        <v>3</v>
      </c>
      <c r="E7" s="22" t="s">
        <v>1</v>
      </c>
      <c r="F7" s="22" t="s">
        <v>2</v>
      </c>
      <c r="G7" s="22" t="s">
        <v>11</v>
      </c>
      <c r="H7" s="23" t="s">
        <v>5</v>
      </c>
    </row>
    <row r="8" spans="2:8" ht="15">
      <c r="B8" s="11">
        <v>0</v>
      </c>
      <c r="C8" s="12">
        <v>36521</v>
      </c>
      <c r="D8" s="13">
        <v>13720.00000000006</v>
      </c>
      <c r="E8" s="24">
        <v>25.3</v>
      </c>
      <c r="F8" s="24">
        <v>23.1</v>
      </c>
      <c r="G8" s="24">
        <f>F8</f>
        <v>23.1</v>
      </c>
      <c r="H8" s="25"/>
    </row>
    <row r="9" spans="2:8" ht="15">
      <c r="B9" s="14">
        <v>1</v>
      </c>
      <c r="C9" s="15">
        <v>36522</v>
      </c>
      <c r="D9" s="16">
        <v>19870.000000000062</v>
      </c>
      <c r="E9" s="26">
        <v>23.5</v>
      </c>
      <c r="F9" s="26">
        <v>21.55</v>
      </c>
      <c r="G9" s="26">
        <f>(($B$5-D9)*G8+D9*F9)/$B$5</f>
        <v>23.045489380530974</v>
      </c>
      <c r="H9" s="27"/>
    </row>
    <row r="10" spans="2:8" ht="15">
      <c r="B10" s="14">
        <v>2</v>
      </c>
      <c r="C10" s="15">
        <v>36523</v>
      </c>
      <c r="D10" s="16">
        <v>14000.00000000006</v>
      </c>
      <c r="E10" s="26">
        <v>21.9</v>
      </c>
      <c r="F10" s="26">
        <v>22.5</v>
      </c>
      <c r="G10" s="26">
        <f>(($B$5-D10)*G9+D10*F10)/$B$5</f>
        <v>23.031972829508966</v>
      </c>
      <c r="H10" s="27"/>
    </row>
    <row r="11" spans="2:8" ht="15">
      <c r="B11" s="14">
        <v>3</v>
      </c>
      <c r="C11" s="15">
        <v>36524</v>
      </c>
      <c r="D11" s="16">
        <v>11630.00000000006</v>
      </c>
      <c r="E11" s="26">
        <v>23.6</v>
      </c>
      <c r="F11" s="26">
        <v>22.5</v>
      </c>
      <c r="G11" s="26">
        <f aca="true" t="shared" si="0" ref="G11:G40">(($B$5-D11)*G10+D11*F11)/$B$5</f>
        <v>23.02102266312456</v>
      </c>
      <c r="H11" s="27"/>
    </row>
    <row r="12" spans="2:8" ht="15">
      <c r="B12" s="14">
        <v>4</v>
      </c>
      <c r="C12" s="15">
        <v>36528</v>
      </c>
      <c r="D12" s="16">
        <v>16590.000000000062</v>
      </c>
      <c r="E12" s="26">
        <v>24.9</v>
      </c>
      <c r="F12" s="26">
        <v>22.55</v>
      </c>
      <c r="G12" s="26">
        <f t="shared" si="0"/>
        <v>23.007192103865734</v>
      </c>
      <c r="H12" s="27"/>
    </row>
    <row r="13" spans="2:8" ht="15">
      <c r="B13" s="14">
        <v>5</v>
      </c>
      <c r="C13" s="15">
        <v>36529</v>
      </c>
      <c r="D13" s="16">
        <v>14860.00000000006</v>
      </c>
      <c r="E13" s="26">
        <v>23</v>
      </c>
      <c r="F13" s="26">
        <v>22.8</v>
      </c>
      <c r="G13" s="26">
        <f t="shared" si="0"/>
        <v>23.00174276817822</v>
      </c>
      <c r="H13" s="27"/>
    </row>
    <row r="14" spans="2:8" ht="15">
      <c r="B14" s="14">
        <v>6</v>
      </c>
      <c r="C14" s="15">
        <v>36530</v>
      </c>
      <c r="D14" s="16">
        <v>24410.000000000062</v>
      </c>
      <c r="E14" s="26">
        <v>20.5</v>
      </c>
      <c r="F14" s="26">
        <v>21</v>
      </c>
      <c r="G14" s="26">
        <f t="shared" si="0"/>
        <v>22.915260394777814</v>
      </c>
      <c r="H14" s="27"/>
    </row>
    <row r="15" spans="2:8" ht="15">
      <c r="B15" s="14">
        <v>7</v>
      </c>
      <c r="C15" s="15">
        <v>36531</v>
      </c>
      <c r="D15" s="16">
        <v>21010.000000000062</v>
      </c>
      <c r="E15" s="26">
        <v>22</v>
      </c>
      <c r="F15" s="26">
        <v>20.6</v>
      </c>
      <c r="G15" s="26">
        <f t="shared" si="0"/>
        <v>22.829165490540145</v>
      </c>
      <c r="H15" s="27"/>
    </row>
    <row r="16" spans="2:8" ht="15">
      <c r="B16" s="14">
        <v>8</v>
      </c>
      <c r="C16" s="15">
        <v>36532</v>
      </c>
      <c r="D16" s="16">
        <v>13710.000000000062</v>
      </c>
      <c r="E16" s="26">
        <v>20.6</v>
      </c>
      <c r="F16" s="26">
        <v>21.8</v>
      </c>
      <c r="G16" s="26">
        <f t="shared" si="0"/>
        <v>22.804192288990933</v>
      </c>
      <c r="H16" s="27"/>
    </row>
    <row r="17" spans="2:8" ht="15">
      <c r="B17" s="14">
        <v>9</v>
      </c>
      <c r="C17" s="15">
        <v>36535</v>
      </c>
      <c r="D17" s="16">
        <v>17410.000000000062</v>
      </c>
      <c r="E17" s="26">
        <v>22.55</v>
      </c>
      <c r="F17" s="26">
        <v>22.16</v>
      </c>
      <c r="G17" s="26">
        <f t="shared" si="0"/>
        <v>22.784342045183262</v>
      </c>
      <c r="H17" s="27"/>
    </row>
    <row r="18" spans="2:8" ht="15">
      <c r="B18" s="14">
        <v>10</v>
      </c>
      <c r="C18" s="15">
        <v>36536</v>
      </c>
      <c r="D18" s="16">
        <v>8510.00000000006</v>
      </c>
      <c r="E18" s="26">
        <v>22.2</v>
      </c>
      <c r="F18" s="26">
        <v>21.75</v>
      </c>
      <c r="G18" s="26">
        <f t="shared" si="0"/>
        <v>22.768762840219527</v>
      </c>
      <c r="H18" s="27"/>
    </row>
    <row r="19" spans="2:8" ht="15">
      <c r="B19" s="14">
        <v>11</v>
      </c>
      <c r="C19" s="15">
        <v>36537</v>
      </c>
      <c r="D19" s="16">
        <v>13100.00000000006</v>
      </c>
      <c r="E19" s="26">
        <v>21.5</v>
      </c>
      <c r="F19" s="26">
        <v>22.5</v>
      </c>
      <c r="G19" s="26">
        <f t="shared" si="0"/>
        <v>22.762531347817973</v>
      </c>
      <c r="H19" s="27"/>
    </row>
    <row r="20" spans="2:8" ht="15">
      <c r="B20" s="14">
        <v>12</v>
      </c>
      <c r="C20" s="15">
        <v>36538</v>
      </c>
      <c r="D20" s="16">
        <v>5140.00000000006</v>
      </c>
      <c r="E20" s="26">
        <v>22.35</v>
      </c>
      <c r="F20" s="26">
        <v>22.4</v>
      </c>
      <c r="G20" s="26">
        <f t="shared" si="0"/>
        <v>22.759233275025434</v>
      </c>
      <c r="H20" s="27"/>
    </row>
    <row r="21" spans="2:8" ht="15">
      <c r="B21" s="14">
        <v>13</v>
      </c>
      <c r="C21" s="15">
        <v>36539</v>
      </c>
      <c r="D21" s="16">
        <v>26250.000000000062</v>
      </c>
      <c r="E21" s="26">
        <v>22.6</v>
      </c>
      <c r="F21" s="26">
        <v>24.2</v>
      </c>
      <c r="G21" s="26">
        <f t="shared" si="0"/>
        <v>22.82617155207071</v>
      </c>
      <c r="H21" s="27"/>
    </row>
    <row r="22" spans="2:8" ht="15">
      <c r="B22" s="14">
        <v>14</v>
      </c>
      <c r="C22" s="15">
        <v>36542</v>
      </c>
      <c r="D22" s="16">
        <v>32740.00000000006</v>
      </c>
      <c r="E22" s="26">
        <v>24.5</v>
      </c>
      <c r="F22" s="26">
        <v>24.7</v>
      </c>
      <c r="G22" s="26">
        <f t="shared" si="0"/>
        <v>22.934754106734797</v>
      </c>
      <c r="H22" s="27"/>
    </row>
    <row r="23" spans="2:8" ht="15">
      <c r="B23" s="14">
        <v>15</v>
      </c>
      <c r="C23" s="15">
        <v>36543</v>
      </c>
      <c r="D23" s="16">
        <v>55310.00000000006</v>
      </c>
      <c r="E23" s="26">
        <v>24.9</v>
      </c>
      <c r="F23" s="26">
        <v>27</v>
      </c>
      <c r="G23" s="26">
        <f t="shared" si="0"/>
        <v>23.332716496746297</v>
      </c>
      <c r="H23" s="27"/>
    </row>
    <row r="24" spans="2:8" ht="15">
      <c r="B24" s="14">
        <v>16</v>
      </c>
      <c r="C24" s="15">
        <v>36544</v>
      </c>
      <c r="D24" s="16">
        <v>20200.00000000006</v>
      </c>
      <c r="E24" s="26">
        <v>26.2</v>
      </c>
      <c r="F24" s="26">
        <v>27.1</v>
      </c>
      <c r="G24" s="26">
        <f t="shared" si="0"/>
        <v>23.467405216685638</v>
      </c>
      <c r="H24" s="27"/>
    </row>
    <row r="25" spans="2:8" ht="15">
      <c r="B25" s="14">
        <v>17</v>
      </c>
      <c r="C25" s="15">
        <v>36545</v>
      </c>
      <c r="D25" s="16">
        <v>16330.000000000058</v>
      </c>
      <c r="E25" s="26">
        <v>27.2</v>
      </c>
      <c r="F25" s="26">
        <v>28.6</v>
      </c>
      <c r="G25" s="26">
        <f t="shared" si="0"/>
        <v>23.615750832281257</v>
      </c>
      <c r="H25" s="27"/>
    </row>
    <row r="26" spans="2:8" ht="15">
      <c r="B26" s="14">
        <v>18</v>
      </c>
      <c r="C26" s="15">
        <v>36546</v>
      </c>
      <c r="D26" s="16">
        <v>12930.000000000058</v>
      </c>
      <c r="E26" s="26">
        <v>28.6</v>
      </c>
      <c r="F26" s="26">
        <v>27.6</v>
      </c>
      <c r="G26" s="26">
        <f t="shared" si="0"/>
        <v>23.706930198190292</v>
      </c>
      <c r="H26" s="27"/>
    </row>
    <row r="27" spans="2:8" ht="15">
      <c r="B27" s="14">
        <v>19</v>
      </c>
      <c r="C27" s="15">
        <v>36549</v>
      </c>
      <c r="D27" s="16">
        <v>56040.00000000006</v>
      </c>
      <c r="E27" s="26">
        <v>26.8</v>
      </c>
      <c r="F27" s="26">
        <v>26</v>
      </c>
      <c r="G27" s="26">
        <f t="shared" si="0"/>
        <v>23.934370254284836</v>
      </c>
      <c r="H27" s="28">
        <f>SUM(F8:F27)/20</f>
        <v>23.6205</v>
      </c>
    </row>
    <row r="28" spans="2:8" ht="15">
      <c r="B28" s="14">
        <v>20</v>
      </c>
      <c r="C28" s="15">
        <v>36550</v>
      </c>
      <c r="D28" s="16">
        <v>10910.000000000053</v>
      </c>
      <c r="E28" s="26">
        <v>25</v>
      </c>
      <c r="F28" s="26">
        <v>25.7</v>
      </c>
      <c r="G28" s="26">
        <f t="shared" si="0"/>
        <v>23.96846409592334</v>
      </c>
      <c r="H28" s="28">
        <f aca="true" t="shared" si="1" ref="H28:H91">SUM(F9:F28)/20</f>
        <v>23.7505</v>
      </c>
    </row>
    <row r="29" spans="2:8" ht="15">
      <c r="B29" s="14">
        <v>21</v>
      </c>
      <c r="C29" s="15">
        <v>36551</v>
      </c>
      <c r="D29" s="16">
        <v>11820.000000000053</v>
      </c>
      <c r="E29" s="26">
        <v>25.8</v>
      </c>
      <c r="F29" s="26">
        <v>27.5</v>
      </c>
      <c r="G29" s="26">
        <f t="shared" si="0"/>
        <v>24.042345077137835</v>
      </c>
      <c r="H29" s="28">
        <f t="shared" si="1"/>
        <v>24.048000000000002</v>
      </c>
    </row>
    <row r="30" spans="2:8" ht="15">
      <c r="B30" s="14">
        <v>22</v>
      </c>
      <c r="C30" s="15">
        <v>36552</v>
      </c>
      <c r="D30" s="16">
        <v>4940.000000000054</v>
      </c>
      <c r="E30" s="26">
        <v>27.1</v>
      </c>
      <c r="F30" s="26">
        <v>26.7</v>
      </c>
      <c r="G30" s="26">
        <f t="shared" si="0"/>
        <v>24.0655819184103</v>
      </c>
      <c r="H30" s="28">
        <f t="shared" si="1"/>
        <v>24.258000000000003</v>
      </c>
    </row>
    <row r="31" spans="2:8" ht="15">
      <c r="B31" s="14">
        <v>23</v>
      </c>
      <c r="C31" s="15">
        <v>36553</v>
      </c>
      <c r="D31" s="16">
        <v>6960.000000000055</v>
      </c>
      <c r="E31" s="26">
        <v>26.8</v>
      </c>
      <c r="F31" s="26">
        <v>26</v>
      </c>
      <c r="G31" s="26">
        <f t="shared" si="0"/>
        <v>24.089411210176433</v>
      </c>
      <c r="H31" s="28">
        <f t="shared" si="1"/>
        <v>24.433</v>
      </c>
    </row>
    <row r="32" spans="2:8" ht="15">
      <c r="B32" s="14">
        <v>24</v>
      </c>
      <c r="C32" s="15">
        <v>36556</v>
      </c>
      <c r="D32" s="16">
        <v>5190.000000000055</v>
      </c>
      <c r="E32" s="26">
        <v>25.6</v>
      </c>
      <c r="F32" s="26">
        <v>24.9</v>
      </c>
      <c r="G32" s="26">
        <f t="shared" si="0"/>
        <v>24.09685714967942</v>
      </c>
      <c r="H32" s="28">
        <f t="shared" si="1"/>
        <v>24.5505</v>
      </c>
    </row>
    <row r="33" spans="2:8" ht="15">
      <c r="B33" s="14">
        <v>25</v>
      </c>
      <c r="C33" s="15">
        <v>36557</v>
      </c>
      <c r="D33" s="16">
        <v>7550.000000000054</v>
      </c>
      <c r="E33" s="26">
        <v>25.9</v>
      </c>
      <c r="F33" s="26">
        <v>25.35</v>
      </c>
      <c r="G33" s="26">
        <f t="shared" si="0"/>
        <v>24.11360268688282</v>
      </c>
      <c r="H33" s="28">
        <f t="shared" si="1"/>
        <v>24.678</v>
      </c>
    </row>
    <row r="34" spans="2:8" ht="15">
      <c r="B34" s="14">
        <v>26</v>
      </c>
      <c r="C34" s="15">
        <v>36558</v>
      </c>
      <c r="D34" s="16">
        <v>4420.000000000054</v>
      </c>
      <c r="E34" s="26">
        <v>25.5</v>
      </c>
      <c r="F34" s="26">
        <v>25.45</v>
      </c>
      <c r="G34" s="26">
        <f t="shared" si="0"/>
        <v>24.124057334889862</v>
      </c>
      <c r="H34" s="28">
        <f t="shared" si="1"/>
        <v>24.9005</v>
      </c>
    </row>
    <row r="35" spans="2:8" ht="15">
      <c r="B35" s="14">
        <v>27</v>
      </c>
      <c r="C35" s="15">
        <v>36559</v>
      </c>
      <c r="D35" s="16">
        <v>4760.000000000054</v>
      </c>
      <c r="E35" s="26">
        <v>25.5</v>
      </c>
      <c r="F35" s="26">
        <v>25.55</v>
      </c>
      <c r="G35" s="26">
        <f t="shared" si="0"/>
        <v>24.136070586369378</v>
      </c>
      <c r="H35" s="28">
        <f t="shared" si="1"/>
        <v>25.148</v>
      </c>
    </row>
    <row r="36" spans="2:8" ht="15">
      <c r="B36" s="14">
        <v>28</v>
      </c>
      <c r="C36" s="15">
        <v>36560</v>
      </c>
      <c r="D36" s="16">
        <v>8560.000000000055</v>
      </c>
      <c r="E36" s="26">
        <v>25.8</v>
      </c>
      <c r="F36" s="26">
        <v>26.25</v>
      </c>
      <c r="G36" s="26">
        <f t="shared" si="0"/>
        <v>24.168097552352883</v>
      </c>
      <c r="H36" s="28">
        <f t="shared" si="1"/>
        <v>25.3705</v>
      </c>
    </row>
    <row r="37" spans="2:8" ht="15">
      <c r="B37" s="14">
        <v>29</v>
      </c>
      <c r="C37" s="15">
        <v>36563</v>
      </c>
      <c r="D37" s="16">
        <v>25030.00000000005</v>
      </c>
      <c r="E37" s="26">
        <v>28.8</v>
      </c>
      <c r="F37" s="26">
        <v>32</v>
      </c>
      <c r="G37" s="26">
        <f t="shared" si="0"/>
        <v>24.515057761670775</v>
      </c>
      <c r="H37" s="28">
        <f t="shared" si="1"/>
        <v>25.8625</v>
      </c>
    </row>
    <row r="38" spans="2:8" ht="15">
      <c r="B38" s="14">
        <v>30</v>
      </c>
      <c r="C38" s="15">
        <v>36564</v>
      </c>
      <c r="D38" s="16">
        <v>193390</v>
      </c>
      <c r="E38" s="26">
        <v>33.1</v>
      </c>
      <c r="F38" s="26">
        <v>34.8</v>
      </c>
      <c r="G38" s="26">
        <f t="shared" si="0"/>
        <v>28.03542055719376</v>
      </c>
      <c r="H38" s="28">
        <f t="shared" si="1"/>
        <v>26.514999999999997</v>
      </c>
    </row>
    <row r="39" spans="2:8" ht="15">
      <c r="B39" s="14">
        <v>31</v>
      </c>
      <c r="C39" s="15">
        <v>36565</v>
      </c>
      <c r="D39" s="16">
        <v>38690.00000000006</v>
      </c>
      <c r="E39" s="26">
        <v>40</v>
      </c>
      <c r="F39" s="26">
        <v>40</v>
      </c>
      <c r="G39" s="26">
        <f t="shared" si="0"/>
        <v>28.854729545940973</v>
      </c>
      <c r="H39" s="28">
        <f t="shared" si="1"/>
        <v>27.389999999999997</v>
      </c>
    </row>
    <row r="40" spans="2:8" ht="15">
      <c r="B40" s="14">
        <v>32</v>
      </c>
      <c r="C40" s="15">
        <v>36566</v>
      </c>
      <c r="D40" s="16">
        <v>279210</v>
      </c>
      <c r="E40" s="26">
        <v>41.5</v>
      </c>
      <c r="F40" s="26">
        <v>49.5</v>
      </c>
      <c r="G40" s="26">
        <f t="shared" si="0"/>
        <v>39.057147180414994</v>
      </c>
      <c r="H40" s="28">
        <f t="shared" si="1"/>
        <v>28.744999999999997</v>
      </c>
    </row>
    <row r="41" spans="2:8" ht="15">
      <c r="B41" s="14">
        <v>33</v>
      </c>
      <c r="C41" s="15">
        <v>36567</v>
      </c>
      <c r="D41" s="16">
        <v>243890</v>
      </c>
      <c r="E41" s="26">
        <v>50.9</v>
      </c>
      <c r="F41" s="26">
        <v>46</v>
      </c>
      <c r="G41" s="26">
        <f aca="true" t="shared" si="2" ref="G41:G72">(($B$5-D41)*G40+D41*F41)/$B$5</f>
        <v>42.054124833810725</v>
      </c>
      <c r="H41" s="28">
        <f t="shared" si="1"/>
        <v>29.835</v>
      </c>
    </row>
    <row r="42" spans="2:8" ht="15">
      <c r="B42" s="14">
        <v>34</v>
      </c>
      <c r="C42" s="15">
        <v>36570</v>
      </c>
      <c r="D42" s="16">
        <v>179190</v>
      </c>
      <c r="E42" s="26">
        <v>46.2</v>
      </c>
      <c r="F42" s="26">
        <v>42.9</v>
      </c>
      <c r="G42" s="26">
        <f t="shared" si="2"/>
        <v>42.32239451704871</v>
      </c>
      <c r="H42" s="28">
        <f t="shared" si="1"/>
        <v>30.744999999999997</v>
      </c>
    </row>
    <row r="43" spans="2:8" ht="15">
      <c r="B43" s="14">
        <v>35</v>
      </c>
      <c r="C43" s="15">
        <v>36571</v>
      </c>
      <c r="D43" s="16">
        <v>63880</v>
      </c>
      <c r="E43" s="26">
        <v>43.3</v>
      </c>
      <c r="F43" s="26">
        <v>43</v>
      </c>
      <c r="G43" s="26">
        <f t="shared" si="2"/>
        <v>42.39900591218309</v>
      </c>
      <c r="H43" s="28">
        <f t="shared" si="1"/>
        <v>31.544999999999998</v>
      </c>
    </row>
    <row r="44" spans="2:8" ht="15">
      <c r="B44" s="14">
        <v>36</v>
      </c>
      <c r="C44" s="15">
        <v>36572</v>
      </c>
      <c r="D44" s="16">
        <v>78380.00000000006</v>
      </c>
      <c r="E44" s="26">
        <v>43.2</v>
      </c>
      <c r="F44" s="26">
        <v>42.8</v>
      </c>
      <c r="G44" s="26">
        <f t="shared" si="2"/>
        <v>42.45463408316201</v>
      </c>
      <c r="H44" s="28">
        <f t="shared" si="1"/>
        <v>32.33</v>
      </c>
    </row>
    <row r="45" spans="2:8" ht="15">
      <c r="B45" s="14">
        <v>37</v>
      </c>
      <c r="C45" s="15">
        <v>36573</v>
      </c>
      <c r="D45" s="16">
        <v>63160</v>
      </c>
      <c r="E45" s="26">
        <v>41.1</v>
      </c>
      <c r="F45" s="26">
        <v>39.2</v>
      </c>
      <c r="G45" s="26">
        <f t="shared" si="2"/>
        <v>42.09080631556465</v>
      </c>
      <c r="H45" s="28">
        <f t="shared" si="1"/>
        <v>32.86</v>
      </c>
    </row>
    <row r="46" spans="2:8" ht="15">
      <c r="B46" s="14">
        <v>38</v>
      </c>
      <c r="C46" s="15">
        <v>36574</v>
      </c>
      <c r="D46" s="16">
        <v>88650.00000000006</v>
      </c>
      <c r="E46" s="26">
        <v>38.6</v>
      </c>
      <c r="F46" s="26">
        <v>39.2</v>
      </c>
      <c r="G46" s="26">
        <f t="shared" si="2"/>
        <v>41.637231129945526</v>
      </c>
      <c r="H46" s="28">
        <f t="shared" si="1"/>
        <v>33.44</v>
      </c>
    </row>
    <row r="47" spans="2:8" ht="15">
      <c r="B47" s="14">
        <v>39</v>
      </c>
      <c r="C47" s="15">
        <v>36577</v>
      </c>
      <c r="D47" s="16">
        <v>79190.00000000006</v>
      </c>
      <c r="E47" s="26">
        <v>37.3</v>
      </c>
      <c r="F47" s="26">
        <v>37</v>
      </c>
      <c r="G47" s="26">
        <f t="shared" si="2"/>
        <v>40.98728009776786</v>
      </c>
      <c r="H47" s="28">
        <f t="shared" si="1"/>
        <v>33.989999999999995</v>
      </c>
    </row>
    <row r="48" spans="2:8" ht="15">
      <c r="B48" s="14">
        <v>40</v>
      </c>
      <c r="C48" s="15">
        <v>36578</v>
      </c>
      <c r="D48" s="16">
        <v>60740</v>
      </c>
      <c r="E48" s="26">
        <v>36.5</v>
      </c>
      <c r="F48" s="26">
        <v>39</v>
      </c>
      <c r="G48" s="26">
        <f t="shared" si="2"/>
        <v>40.773638693983045</v>
      </c>
      <c r="H48" s="28">
        <f t="shared" si="1"/>
        <v>34.655</v>
      </c>
    </row>
    <row r="49" spans="2:8" ht="15">
      <c r="B49" s="14">
        <v>41</v>
      </c>
      <c r="C49" s="15">
        <v>36579</v>
      </c>
      <c r="D49" s="16">
        <v>41360.00000000006</v>
      </c>
      <c r="E49" s="26">
        <v>39.2</v>
      </c>
      <c r="F49" s="26">
        <v>41</v>
      </c>
      <c r="G49" s="26">
        <f t="shared" si="2"/>
        <v>40.790209142862444</v>
      </c>
      <c r="H49" s="28">
        <f t="shared" si="1"/>
        <v>35.33</v>
      </c>
    </row>
    <row r="50" spans="2:8" ht="15">
      <c r="B50" s="14">
        <v>42</v>
      </c>
      <c r="C50" s="15">
        <v>36580</v>
      </c>
      <c r="D50" s="16">
        <v>120440</v>
      </c>
      <c r="E50" s="26">
        <v>42.95</v>
      </c>
      <c r="F50" s="26">
        <v>40.5</v>
      </c>
      <c r="G50" s="26">
        <f t="shared" si="2"/>
        <v>40.72834579920518</v>
      </c>
      <c r="H50" s="28">
        <f t="shared" si="1"/>
        <v>36.02</v>
      </c>
    </row>
    <row r="51" spans="2:8" ht="15">
      <c r="B51" s="14">
        <v>43</v>
      </c>
      <c r="C51" s="15">
        <v>36581</v>
      </c>
      <c r="D51" s="16">
        <v>42450.00000000006</v>
      </c>
      <c r="E51" s="26">
        <v>41</v>
      </c>
      <c r="F51" s="26">
        <v>41.4</v>
      </c>
      <c r="G51" s="26">
        <f t="shared" si="2"/>
        <v>40.77880902190206</v>
      </c>
      <c r="H51" s="28">
        <f t="shared" si="1"/>
        <v>36.79</v>
      </c>
    </row>
    <row r="52" spans="2:8" ht="15">
      <c r="B52" s="14">
        <v>44</v>
      </c>
      <c r="C52" s="15">
        <v>36584</v>
      </c>
      <c r="D52" s="16">
        <v>66180.00000000006</v>
      </c>
      <c r="E52" s="26">
        <v>40.5</v>
      </c>
      <c r="F52" s="26">
        <v>40.5</v>
      </c>
      <c r="G52" s="26">
        <f t="shared" si="2"/>
        <v>40.74615135629237</v>
      </c>
      <c r="H52" s="28">
        <f t="shared" si="1"/>
        <v>37.57</v>
      </c>
    </row>
    <row r="53" spans="2:8" ht="15">
      <c r="B53" s="14">
        <v>45</v>
      </c>
      <c r="C53" s="15">
        <v>36585</v>
      </c>
      <c r="D53" s="16">
        <v>49370.00000000006</v>
      </c>
      <c r="E53" s="26">
        <v>41</v>
      </c>
      <c r="F53" s="26">
        <v>42.6</v>
      </c>
      <c r="G53" s="26">
        <f t="shared" si="2"/>
        <v>40.90814163512396</v>
      </c>
      <c r="H53" s="28">
        <f t="shared" si="1"/>
        <v>38.4325</v>
      </c>
    </row>
    <row r="54" spans="2:8" ht="15">
      <c r="B54" s="14">
        <v>46</v>
      </c>
      <c r="C54" s="15">
        <v>36586</v>
      </c>
      <c r="D54" s="16">
        <v>69190.00000000006</v>
      </c>
      <c r="E54" s="26">
        <v>42.8</v>
      </c>
      <c r="F54" s="26">
        <v>44.9</v>
      </c>
      <c r="G54" s="26">
        <f t="shared" si="2"/>
        <v>41.39698531701029</v>
      </c>
      <c r="H54" s="28">
        <f t="shared" si="1"/>
        <v>39.405</v>
      </c>
    </row>
    <row r="55" spans="2:8" ht="15">
      <c r="B55" s="14">
        <v>47</v>
      </c>
      <c r="C55" s="15">
        <v>36587</v>
      </c>
      <c r="D55" s="16">
        <v>127600</v>
      </c>
      <c r="E55" s="26">
        <v>46.6</v>
      </c>
      <c r="F55" s="26">
        <v>48</v>
      </c>
      <c r="G55" s="26">
        <f t="shared" si="2"/>
        <v>42.88821482771735</v>
      </c>
      <c r="H55" s="28">
        <f t="shared" si="1"/>
        <v>40.527499999999996</v>
      </c>
    </row>
    <row r="56" spans="2:8" ht="15">
      <c r="B56" s="14">
        <v>48</v>
      </c>
      <c r="C56" s="15">
        <v>36588</v>
      </c>
      <c r="D56" s="16">
        <v>135760</v>
      </c>
      <c r="E56" s="26">
        <v>48</v>
      </c>
      <c r="F56" s="26">
        <v>50.8</v>
      </c>
      <c r="G56" s="26">
        <f t="shared" si="2"/>
        <v>44.7892837746007</v>
      </c>
      <c r="H56" s="28">
        <f t="shared" si="1"/>
        <v>41.755</v>
      </c>
    </row>
    <row r="57" spans="2:8" ht="15">
      <c r="B57" s="14">
        <v>49</v>
      </c>
      <c r="C57" s="15">
        <v>36591</v>
      </c>
      <c r="D57" s="16">
        <v>125400</v>
      </c>
      <c r="E57" s="26">
        <v>50</v>
      </c>
      <c r="F57" s="26">
        <v>56.7</v>
      </c>
      <c r="G57" s="26">
        <f t="shared" si="2"/>
        <v>47.43283034922914</v>
      </c>
      <c r="H57" s="28">
        <f t="shared" si="1"/>
        <v>42.99</v>
      </c>
    </row>
    <row r="58" spans="2:8" ht="15">
      <c r="B58" s="14">
        <v>50</v>
      </c>
      <c r="C58" s="15">
        <v>36592</v>
      </c>
      <c r="D58" s="16">
        <v>82840</v>
      </c>
      <c r="E58" s="26">
        <v>57.1</v>
      </c>
      <c r="F58" s="26">
        <v>54.8</v>
      </c>
      <c r="G58" s="26">
        <f t="shared" si="2"/>
        <v>48.513000851653665</v>
      </c>
      <c r="H58" s="28">
        <f t="shared" si="1"/>
        <v>43.989999999999995</v>
      </c>
    </row>
    <row r="59" spans="2:8" ht="15">
      <c r="B59" s="14">
        <v>51</v>
      </c>
      <c r="C59" s="15">
        <v>36593</v>
      </c>
      <c r="D59" s="16">
        <v>68630.00000000006</v>
      </c>
      <c r="E59" s="26">
        <v>54</v>
      </c>
      <c r="F59" s="26">
        <v>51.5</v>
      </c>
      <c r="G59" s="26">
        <f t="shared" si="2"/>
        <v>48.87582873050501</v>
      </c>
      <c r="H59" s="28">
        <f t="shared" si="1"/>
        <v>44.565</v>
      </c>
    </row>
    <row r="60" spans="2:8" ht="15">
      <c r="B60" s="14">
        <v>52</v>
      </c>
      <c r="C60" s="15">
        <v>36594</v>
      </c>
      <c r="D60" s="16">
        <v>46470.00000000006</v>
      </c>
      <c r="E60" s="26">
        <v>52.7</v>
      </c>
      <c r="F60" s="26">
        <v>51.9</v>
      </c>
      <c r="G60" s="26">
        <f t="shared" si="2"/>
        <v>49.12456012677658</v>
      </c>
      <c r="H60" s="28">
        <f t="shared" si="1"/>
        <v>44.68499999999999</v>
      </c>
    </row>
    <row r="61" spans="2:8" ht="15">
      <c r="B61" s="14">
        <v>53</v>
      </c>
      <c r="C61" s="15">
        <v>36595</v>
      </c>
      <c r="D61" s="16">
        <v>32350.00000000005</v>
      </c>
      <c r="E61" s="26">
        <v>52.8</v>
      </c>
      <c r="F61" s="26">
        <v>51.2</v>
      </c>
      <c r="G61" s="26">
        <f t="shared" si="2"/>
        <v>49.24339283456203</v>
      </c>
      <c r="H61" s="28">
        <f t="shared" si="1"/>
        <v>44.945</v>
      </c>
    </row>
    <row r="62" spans="2:8" ht="15">
      <c r="B62" s="14">
        <v>54</v>
      </c>
      <c r="C62" s="15">
        <v>36598</v>
      </c>
      <c r="D62" s="16">
        <v>59130</v>
      </c>
      <c r="E62" s="26">
        <v>50</v>
      </c>
      <c r="F62" s="26">
        <v>47.1</v>
      </c>
      <c r="G62" s="26">
        <f t="shared" si="2"/>
        <v>49.019076341982114</v>
      </c>
      <c r="H62" s="28">
        <f t="shared" si="1"/>
        <v>45.154999999999994</v>
      </c>
    </row>
    <row r="63" spans="2:8" ht="15">
      <c r="B63" s="14">
        <v>55</v>
      </c>
      <c r="C63" s="15">
        <v>36599</v>
      </c>
      <c r="D63" s="16">
        <v>77580.00000000006</v>
      </c>
      <c r="E63" s="26">
        <v>48</v>
      </c>
      <c r="F63" s="26">
        <v>45</v>
      </c>
      <c r="G63" s="26">
        <f t="shared" si="2"/>
        <v>48.46721803647597</v>
      </c>
      <c r="H63" s="28">
        <f t="shared" si="1"/>
        <v>45.255</v>
      </c>
    </row>
    <row r="64" spans="2:8" ht="15">
      <c r="B64" s="14">
        <v>56</v>
      </c>
      <c r="C64" s="15">
        <v>36600</v>
      </c>
      <c r="D64" s="16">
        <v>100700</v>
      </c>
      <c r="E64" s="26">
        <v>45.1</v>
      </c>
      <c r="F64" s="26">
        <v>40</v>
      </c>
      <c r="G64" s="26">
        <f t="shared" si="2"/>
        <v>46.958105016523525</v>
      </c>
      <c r="H64" s="28">
        <f t="shared" si="1"/>
        <v>45.115</v>
      </c>
    </row>
    <row r="65" spans="2:8" ht="15">
      <c r="B65" s="14">
        <v>57</v>
      </c>
      <c r="C65" s="15">
        <v>36601</v>
      </c>
      <c r="D65" s="16">
        <v>90840.00000000006</v>
      </c>
      <c r="E65" s="26">
        <v>41</v>
      </c>
      <c r="F65" s="26">
        <v>40.1</v>
      </c>
      <c r="G65" s="26">
        <f t="shared" si="2"/>
        <v>45.85546738873415</v>
      </c>
      <c r="H65" s="28">
        <f t="shared" si="1"/>
        <v>45.160000000000004</v>
      </c>
    </row>
    <row r="66" spans="2:8" ht="15">
      <c r="B66" s="14">
        <v>58</v>
      </c>
      <c r="C66" s="15">
        <v>36602</v>
      </c>
      <c r="D66" s="16">
        <v>114360</v>
      </c>
      <c r="E66" s="26">
        <v>46</v>
      </c>
      <c r="F66" s="26">
        <v>48.4</v>
      </c>
      <c r="G66" s="26">
        <f t="shared" si="2"/>
        <v>46.37049880364452</v>
      </c>
      <c r="H66" s="28">
        <f t="shared" si="1"/>
        <v>45.62</v>
      </c>
    </row>
    <row r="67" spans="2:8" ht="15">
      <c r="B67" s="14">
        <v>59</v>
      </c>
      <c r="C67" s="15">
        <v>36605</v>
      </c>
      <c r="D67" s="16">
        <v>93380.00000000006</v>
      </c>
      <c r="E67" s="26">
        <v>50</v>
      </c>
      <c r="F67" s="26">
        <v>50.1</v>
      </c>
      <c r="G67" s="26">
        <f t="shared" si="2"/>
        <v>46.98688963853952</v>
      </c>
      <c r="H67" s="28">
        <f t="shared" si="1"/>
        <v>46.275000000000006</v>
      </c>
    </row>
    <row r="68" spans="2:8" ht="15">
      <c r="B68" s="14">
        <v>60</v>
      </c>
      <c r="C68" s="15">
        <v>36606</v>
      </c>
      <c r="D68" s="16">
        <v>50870</v>
      </c>
      <c r="E68" s="26">
        <v>48</v>
      </c>
      <c r="F68" s="26">
        <v>48.5</v>
      </c>
      <c r="G68" s="26">
        <f t="shared" si="2"/>
        <v>47.12312313249969</v>
      </c>
      <c r="H68" s="28">
        <f t="shared" si="1"/>
        <v>46.75000000000001</v>
      </c>
    </row>
    <row r="69" spans="2:8" ht="15">
      <c r="B69" s="14">
        <v>61</v>
      </c>
      <c r="C69" s="15">
        <v>36607</v>
      </c>
      <c r="D69" s="16">
        <v>108430</v>
      </c>
      <c r="E69" s="26">
        <v>50</v>
      </c>
      <c r="F69" s="26">
        <v>49.8</v>
      </c>
      <c r="G69" s="26">
        <f t="shared" si="2"/>
        <v>47.63684659930156</v>
      </c>
      <c r="H69" s="28">
        <f t="shared" si="1"/>
        <v>47.190000000000005</v>
      </c>
    </row>
    <row r="70" spans="2:8" ht="15">
      <c r="B70" s="14">
        <v>62</v>
      </c>
      <c r="C70" s="15">
        <v>36608</v>
      </c>
      <c r="D70" s="16">
        <v>90650.00000000006</v>
      </c>
      <c r="E70" s="26">
        <v>49.8</v>
      </c>
      <c r="F70" s="26">
        <v>47.6</v>
      </c>
      <c r="G70" s="26">
        <f t="shared" si="2"/>
        <v>47.630934839608315</v>
      </c>
      <c r="H70" s="28">
        <f t="shared" si="1"/>
        <v>47.545</v>
      </c>
    </row>
    <row r="71" spans="2:8" ht="15">
      <c r="B71" s="14">
        <v>63</v>
      </c>
      <c r="C71" s="15">
        <v>36609</v>
      </c>
      <c r="D71" s="16">
        <v>66660.00000000006</v>
      </c>
      <c r="E71" s="26">
        <v>47</v>
      </c>
      <c r="F71" s="26">
        <v>45.95</v>
      </c>
      <c r="G71" s="26">
        <f t="shared" si="2"/>
        <v>47.43261427959364</v>
      </c>
      <c r="H71" s="28">
        <f t="shared" si="1"/>
        <v>47.7725</v>
      </c>
    </row>
    <row r="72" spans="2:8" ht="15">
      <c r="B72" s="14">
        <v>64</v>
      </c>
      <c r="C72" s="15">
        <v>36612</v>
      </c>
      <c r="D72" s="16">
        <v>66360.00000000006</v>
      </c>
      <c r="E72" s="26">
        <v>45</v>
      </c>
      <c r="F72" s="26">
        <v>47.3</v>
      </c>
      <c r="G72" s="26">
        <f t="shared" si="2"/>
        <v>47.41703855641872</v>
      </c>
      <c r="H72" s="28">
        <f t="shared" si="1"/>
        <v>48.1125</v>
      </c>
    </row>
    <row r="73" spans="2:8" ht="15">
      <c r="B73" s="14">
        <v>65</v>
      </c>
      <c r="C73" s="15">
        <v>36613</v>
      </c>
      <c r="D73" s="16">
        <v>37800.00000000005</v>
      </c>
      <c r="E73" s="26">
        <v>47.05</v>
      </c>
      <c r="F73" s="26">
        <v>47.1</v>
      </c>
      <c r="G73" s="26">
        <f aca="true" t="shared" si="3" ref="G73:G104">(($B$5-D73)*G72+D73*F73)/$B$5</f>
        <v>47.39582783529903</v>
      </c>
      <c r="H73" s="28">
        <f t="shared" si="1"/>
        <v>48.3375</v>
      </c>
    </row>
    <row r="74" spans="2:8" ht="15">
      <c r="B74" s="14">
        <v>66</v>
      </c>
      <c r="C74" s="15">
        <v>36614</v>
      </c>
      <c r="D74" s="16">
        <v>54910</v>
      </c>
      <c r="E74" s="26">
        <v>48.5</v>
      </c>
      <c r="F74" s="26">
        <v>49.3</v>
      </c>
      <c r="G74" s="26">
        <f t="shared" si="3"/>
        <v>47.5808864079782</v>
      </c>
      <c r="H74" s="28">
        <f t="shared" si="1"/>
        <v>48.5575</v>
      </c>
    </row>
    <row r="75" spans="2:8" ht="15">
      <c r="B75" s="14">
        <v>67</v>
      </c>
      <c r="C75" s="15">
        <v>36615</v>
      </c>
      <c r="D75" s="16">
        <v>94260</v>
      </c>
      <c r="E75" s="26">
        <v>49.3</v>
      </c>
      <c r="F75" s="26">
        <v>48</v>
      </c>
      <c r="G75" s="26">
        <f t="shared" si="3"/>
        <v>47.65080790741886</v>
      </c>
      <c r="H75" s="28">
        <f t="shared" si="1"/>
        <v>48.5575</v>
      </c>
    </row>
    <row r="76" spans="2:8" ht="15">
      <c r="B76" s="14">
        <v>68</v>
      </c>
      <c r="C76" s="15">
        <v>36616</v>
      </c>
      <c r="D76" s="16">
        <v>156380</v>
      </c>
      <c r="E76" s="26">
        <v>46</v>
      </c>
      <c r="F76" s="26">
        <v>49.7</v>
      </c>
      <c r="G76" s="26">
        <f t="shared" si="3"/>
        <v>48.21798075598141</v>
      </c>
      <c r="H76" s="28">
        <f t="shared" si="1"/>
        <v>48.502500000000005</v>
      </c>
    </row>
    <row r="77" spans="2:8" ht="15">
      <c r="B77" s="14">
        <v>69</v>
      </c>
      <c r="C77" s="15">
        <v>36619</v>
      </c>
      <c r="D77" s="16">
        <v>104090</v>
      </c>
      <c r="E77" s="26">
        <v>50.05</v>
      </c>
      <c r="F77" s="26">
        <v>49.2</v>
      </c>
      <c r="G77" s="26">
        <f t="shared" si="3"/>
        <v>48.39889824821132</v>
      </c>
      <c r="H77" s="28">
        <f t="shared" si="1"/>
        <v>48.127500000000005</v>
      </c>
    </row>
    <row r="78" spans="2:8" ht="15">
      <c r="B78" s="14">
        <v>70</v>
      </c>
      <c r="C78" s="15">
        <v>36620</v>
      </c>
      <c r="D78" s="16">
        <v>280080</v>
      </c>
      <c r="E78" s="26">
        <v>46.8</v>
      </c>
      <c r="F78" s="26">
        <v>43.15</v>
      </c>
      <c r="G78" s="26">
        <f t="shared" si="3"/>
        <v>45.79693113076171</v>
      </c>
      <c r="H78" s="28">
        <f t="shared" si="1"/>
        <v>47.545</v>
      </c>
    </row>
    <row r="79" spans="2:8" ht="15">
      <c r="B79" s="14">
        <v>71</v>
      </c>
      <c r="C79" s="15">
        <v>36621</v>
      </c>
      <c r="D79" s="16">
        <v>198610</v>
      </c>
      <c r="E79" s="26">
        <v>43.15</v>
      </c>
      <c r="F79" s="26">
        <v>38.5</v>
      </c>
      <c r="G79" s="26">
        <f t="shared" si="3"/>
        <v>43.23189840176953</v>
      </c>
      <c r="H79" s="28">
        <f t="shared" si="1"/>
        <v>46.895</v>
      </c>
    </row>
    <row r="80" spans="2:8" ht="15">
      <c r="B80" s="14">
        <v>72</v>
      </c>
      <c r="C80" s="15">
        <v>36622</v>
      </c>
      <c r="D80" s="16">
        <v>120770</v>
      </c>
      <c r="E80" s="26">
        <v>40.3</v>
      </c>
      <c r="F80" s="26">
        <v>42.3</v>
      </c>
      <c r="G80" s="26">
        <f t="shared" si="3"/>
        <v>43.03270305666916</v>
      </c>
      <c r="H80" s="28">
        <f t="shared" si="1"/>
        <v>46.415000000000006</v>
      </c>
    </row>
    <row r="81" spans="2:8" ht="15">
      <c r="B81" s="14">
        <v>73</v>
      </c>
      <c r="C81" s="15">
        <v>36623</v>
      </c>
      <c r="D81" s="16">
        <v>119990</v>
      </c>
      <c r="E81" s="26">
        <v>44</v>
      </c>
      <c r="F81" s="26">
        <v>42.5</v>
      </c>
      <c r="G81" s="26">
        <f t="shared" si="3"/>
        <v>42.91957201282893</v>
      </c>
      <c r="H81" s="28">
        <f t="shared" si="1"/>
        <v>45.980000000000004</v>
      </c>
    </row>
    <row r="82" spans="2:8" ht="15">
      <c r="B82" s="14">
        <v>74</v>
      </c>
      <c r="C82" s="15">
        <v>36626</v>
      </c>
      <c r="D82" s="16">
        <v>50200</v>
      </c>
      <c r="E82" s="26">
        <v>45.45</v>
      </c>
      <c r="F82" s="26">
        <v>45.1</v>
      </c>
      <c r="G82" s="26">
        <f t="shared" si="3"/>
        <v>43.113302074697934</v>
      </c>
      <c r="H82" s="28">
        <f t="shared" si="1"/>
        <v>45.88000000000001</v>
      </c>
    </row>
    <row r="83" spans="2:8" ht="15">
      <c r="B83" s="14">
        <v>75</v>
      </c>
      <c r="C83" s="15">
        <v>36627</v>
      </c>
      <c r="D83" s="16">
        <v>111480</v>
      </c>
      <c r="E83" s="26">
        <v>43.3</v>
      </c>
      <c r="F83" s="26">
        <v>43.9</v>
      </c>
      <c r="G83" s="26">
        <f t="shared" si="3"/>
        <v>43.26852523348143</v>
      </c>
      <c r="H83" s="28">
        <f t="shared" si="1"/>
        <v>45.825</v>
      </c>
    </row>
    <row r="84" spans="2:8" ht="15">
      <c r="B84" s="14">
        <v>76</v>
      </c>
      <c r="C84" s="15">
        <v>36628</v>
      </c>
      <c r="D84" s="16">
        <v>50370</v>
      </c>
      <c r="E84" s="26">
        <v>43</v>
      </c>
      <c r="F84" s="26">
        <v>44</v>
      </c>
      <c r="G84" s="26">
        <f t="shared" si="3"/>
        <v>43.33373653257796</v>
      </c>
      <c r="H84" s="28">
        <f t="shared" si="1"/>
        <v>46.025000000000006</v>
      </c>
    </row>
    <row r="85" spans="2:8" ht="15">
      <c r="B85" s="14">
        <v>77</v>
      </c>
      <c r="C85" s="15">
        <v>36629</v>
      </c>
      <c r="D85" s="16">
        <v>48630</v>
      </c>
      <c r="E85" s="26">
        <v>42.5</v>
      </c>
      <c r="F85" s="26">
        <v>41.6</v>
      </c>
      <c r="G85" s="26">
        <f t="shared" si="3"/>
        <v>43.18451244836687</v>
      </c>
      <c r="H85" s="28">
        <f t="shared" si="1"/>
        <v>46.10000000000001</v>
      </c>
    </row>
    <row r="86" spans="2:8" ht="15">
      <c r="B86" s="14">
        <v>78</v>
      </c>
      <c r="C86" s="15">
        <v>36630</v>
      </c>
      <c r="D86" s="16">
        <v>20790</v>
      </c>
      <c r="E86" s="26">
        <v>42</v>
      </c>
      <c r="F86" s="26">
        <v>41.5</v>
      </c>
      <c r="G86" s="26">
        <f t="shared" si="3"/>
        <v>43.12252835314289</v>
      </c>
      <c r="H86" s="28">
        <f t="shared" si="1"/>
        <v>45.755</v>
      </c>
    </row>
    <row r="87" spans="2:8" ht="15">
      <c r="B87" s="14">
        <v>79</v>
      </c>
      <c r="C87" s="15">
        <v>36633</v>
      </c>
      <c r="D87" s="16">
        <v>47230</v>
      </c>
      <c r="E87" s="26">
        <v>38.5</v>
      </c>
      <c r="F87" s="26">
        <v>40</v>
      </c>
      <c r="G87" s="26">
        <f t="shared" si="3"/>
        <v>42.861507089215564</v>
      </c>
      <c r="H87" s="28">
        <f t="shared" si="1"/>
        <v>45.25</v>
      </c>
    </row>
    <row r="88" spans="2:8" ht="15">
      <c r="B88" s="14">
        <v>80</v>
      </c>
      <c r="C88" s="15">
        <v>36634</v>
      </c>
      <c r="D88" s="16">
        <v>46170</v>
      </c>
      <c r="E88" s="26">
        <v>42</v>
      </c>
      <c r="F88" s="26">
        <v>42</v>
      </c>
      <c r="G88" s="26">
        <f t="shared" si="3"/>
        <v>42.791107474509225</v>
      </c>
      <c r="H88" s="28">
        <f t="shared" si="1"/>
        <v>44.925</v>
      </c>
    </row>
    <row r="89" spans="2:8" ht="15">
      <c r="B89" s="14">
        <v>81</v>
      </c>
      <c r="C89" s="15">
        <v>36635</v>
      </c>
      <c r="D89" s="16">
        <v>120990</v>
      </c>
      <c r="E89" s="26">
        <v>44</v>
      </c>
      <c r="F89" s="26">
        <v>47.8</v>
      </c>
      <c r="G89" s="26">
        <f t="shared" si="3"/>
        <v>43.863719698684676</v>
      </c>
      <c r="H89" s="28">
        <f t="shared" si="1"/>
        <v>44.824999999999996</v>
      </c>
    </row>
    <row r="90" spans="2:8" ht="15">
      <c r="B90" s="14">
        <v>82</v>
      </c>
      <c r="C90" s="15">
        <v>36636</v>
      </c>
      <c r="D90" s="16">
        <v>48870</v>
      </c>
      <c r="E90" s="26">
        <v>46.2</v>
      </c>
      <c r="F90" s="26">
        <v>45</v>
      </c>
      <c r="G90" s="26">
        <f t="shared" si="3"/>
        <v>43.962002916959506</v>
      </c>
      <c r="H90" s="28">
        <f t="shared" si="1"/>
        <v>44.69499999999999</v>
      </c>
    </row>
    <row r="91" spans="2:8" ht="15">
      <c r="B91" s="14">
        <v>83</v>
      </c>
      <c r="C91" s="15">
        <v>36641</v>
      </c>
      <c r="D91" s="16">
        <v>35740</v>
      </c>
      <c r="E91" s="26">
        <v>45.2</v>
      </c>
      <c r="F91" s="26">
        <v>46.5</v>
      </c>
      <c r="G91" s="26">
        <f t="shared" si="3"/>
        <v>44.1225480775752</v>
      </c>
      <c r="H91" s="28">
        <f t="shared" si="1"/>
        <v>44.7225</v>
      </c>
    </row>
    <row r="92" spans="2:8" ht="15">
      <c r="B92" s="14">
        <v>84</v>
      </c>
      <c r="C92" s="15">
        <v>36642</v>
      </c>
      <c r="D92" s="16">
        <v>52980</v>
      </c>
      <c r="E92" s="26">
        <v>46.9</v>
      </c>
      <c r="F92" s="26">
        <v>48.1</v>
      </c>
      <c r="G92" s="26">
        <f t="shared" si="3"/>
        <v>44.49551339235408</v>
      </c>
      <c r="H92" s="28">
        <f aca="true" t="shared" si="4" ref="H92:H145">SUM(F73:F92)/20</f>
        <v>44.7625</v>
      </c>
    </row>
    <row r="93" spans="2:8" ht="15">
      <c r="B93" s="14">
        <v>85</v>
      </c>
      <c r="C93" s="15">
        <v>36643</v>
      </c>
      <c r="D93" s="16">
        <v>20070</v>
      </c>
      <c r="E93" s="26">
        <v>47.8</v>
      </c>
      <c r="F93" s="26">
        <v>46.2</v>
      </c>
      <c r="G93" s="26">
        <f t="shared" si="3"/>
        <v>44.55606037680621</v>
      </c>
      <c r="H93" s="28">
        <f t="shared" si="4"/>
        <v>44.7175</v>
      </c>
    </row>
    <row r="94" spans="2:8" ht="15">
      <c r="B94" s="14">
        <v>86</v>
      </c>
      <c r="C94" s="15">
        <v>36644</v>
      </c>
      <c r="D94" s="16">
        <v>13430</v>
      </c>
      <c r="E94" s="26">
        <v>47</v>
      </c>
      <c r="F94" s="26">
        <v>46.2</v>
      </c>
      <c r="G94" s="26">
        <f t="shared" si="3"/>
        <v>44.595136676168146</v>
      </c>
      <c r="H94" s="28">
        <f t="shared" si="4"/>
        <v>44.56250000000001</v>
      </c>
    </row>
    <row r="95" spans="2:8" ht="15">
      <c r="B95" s="14">
        <v>87</v>
      </c>
      <c r="C95" s="15">
        <v>36648</v>
      </c>
      <c r="D95" s="16">
        <v>26720</v>
      </c>
      <c r="E95" s="26">
        <v>46.8</v>
      </c>
      <c r="F95" s="26">
        <v>47</v>
      </c>
      <c r="G95" s="26">
        <f t="shared" si="3"/>
        <v>44.70886755760671</v>
      </c>
      <c r="H95" s="28">
        <f t="shared" si="4"/>
        <v>44.5125</v>
      </c>
    </row>
    <row r="96" spans="2:8" ht="15">
      <c r="B96" s="14">
        <v>88</v>
      </c>
      <c r="C96" s="15">
        <v>36649</v>
      </c>
      <c r="D96" s="16">
        <v>66410</v>
      </c>
      <c r="E96" s="26">
        <v>45</v>
      </c>
      <c r="F96" s="26">
        <v>47.5</v>
      </c>
      <c r="G96" s="26">
        <f t="shared" si="3"/>
        <v>45.036936770879876</v>
      </c>
      <c r="H96" s="28">
        <f t="shared" si="4"/>
        <v>44.4025</v>
      </c>
    </row>
    <row r="97" spans="2:8" ht="15">
      <c r="B97" s="14">
        <v>89</v>
      </c>
      <c r="C97" s="15">
        <v>36650</v>
      </c>
      <c r="D97" s="16">
        <v>20900</v>
      </c>
      <c r="E97" s="26">
        <v>48.5</v>
      </c>
      <c r="F97" s="26">
        <v>45.9</v>
      </c>
      <c r="G97" s="26">
        <f t="shared" si="3"/>
        <v>45.068862472629625</v>
      </c>
      <c r="H97" s="28">
        <f t="shared" si="4"/>
        <v>44.237500000000004</v>
      </c>
    </row>
    <row r="98" spans="2:8" ht="15">
      <c r="B98" s="14">
        <v>90</v>
      </c>
      <c r="C98" s="15">
        <v>36651</v>
      </c>
      <c r="D98" s="16">
        <v>14620</v>
      </c>
      <c r="E98" s="26">
        <v>46.8</v>
      </c>
      <c r="F98" s="26">
        <v>46.15</v>
      </c>
      <c r="G98" s="26">
        <f t="shared" si="3"/>
        <v>45.09683810209892</v>
      </c>
      <c r="H98" s="28">
        <f t="shared" si="4"/>
        <v>44.3875</v>
      </c>
    </row>
    <row r="99" spans="2:8" ht="15">
      <c r="B99" s="14">
        <v>91</v>
      </c>
      <c r="C99" s="15">
        <v>36654</v>
      </c>
      <c r="D99" s="16">
        <v>8040.0000000000255</v>
      </c>
      <c r="E99" s="26">
        <v>47</v>
      </c>
      <c r="F99" s="26">
        <v>45.3</v>
      </c>
      <c r="G99" s="26">
        <f t="shared" si="3"/>
        <v>45.09972911388498</v>
      </c>
      <c r="H99" s="28">
        <f t="shared" si="4"/>
        <v>44.727500000000006</v>
      </c>
    </row>
    <row r="100" spans="2:8" ht="15">
      <c r="B100" s="14">
        <v>92</v>
      </c>
      <c r="C100" s="15">
        <v>36655</v>
      </c>
      <c r="D100" s="16">
        <v>5240.0000000000255</v>
      </c>
      <c r="E100" s="26">
        <v>45.9</v>
      </c>
      <c r="F100" s="26">
        <v>45.5</v>
      </c>
      <c r="G100" s="26">
        <f t="shared" si="3"/>
        <v>45.10344136068718</v>
      </c>
      <c r="H100" s="28">
        <f t="shared" si="4"/>
        <v>44.8875</v>
      </c>
    </row>
    <row r="101" spans="2:8" ht="15">
      <c r="B101" s="14">
        <v>93</v>
      </c>
      <c r="C101" s="15">
        <v>36656</v>
      </c>
      <c r="D101" s="16">
        <v>10940</v>
      </c>
      <c r="E101" s="26">
        <v>45.5</v>
      </c>
      <c r="F101" s="26">
        <v>43.9</v>
      </c>
      <c r="G101" s="26">
        <f t="shared" si="3"/>
        <v>45.080139327968745</v>
      </c>
      <c r="H101" s="28">
        <f t="shared" si="4"/>
        <v>44.957499999999996</v>
      </c>
    </row>
    <row r="102" spans="2:8" ht="15">
      <c r="B102" s="14">
        <v>94</v>
      </c>
      <c r="C102" s="15">
        <v>36657</v>
      </c>
      <c r="D102" s="16">
        <v>48180</v>
      </c>
      <c r="E102" s="26">
        <v>43.3</v>
      </c>
      <c r="F102" s="26">
        <v>44.6</v>
      </c>
      <c r="G102" s="26">
        <f t="shared" si="3"/>
        <v>45.03919576545275</v>
      </c>
      <c r="H102" s="28">
        <f t="shared" si="4"/>
        <v>44.9325</v>
      </c>
    </row>
    <row r="103" spans="2:8" ht="15">
      <c r="B103" s="14">
        <v>95</v>
      </c>
      <c r="C103" s="15">
        <v>36658</v>
      </c>
      <c r="D103" s="16">
        <v>10070</v>
      </c>
      <c r="E103" s="26">
        <v>44.95</v>
      </c>
      <c r="F103" s="26">
        <v>43</v>
      </c>
      <c r="G103" s="26">
        <f t="shared" si="3"/>
        <v>45.00285116127911</v>
      </c>
      <c r="H103" s="28">
        <f t="shared" si="4"/>
        <v>44.887499999999996</v>
      </c>
    </row>
    <row r="104" spans="2:8" ht="15">
      <c r="B104" s="14">
        <v>96</v>
      </c>
      <c r="C104" s="15">
        <v>36661</v>
      </c>
      <c r="D104" s="16">
        <v>14870</v>
      </c>
      <c r="E104" s="26">
        <v>43.8</v>
      </c>
      <c r="F104" s="26">
        <v>43.1</v>
      </c>
      <c r="G104" s="26">
        <f t="shared" si="3"/>
        <v>44.95277081301677</v>
      </c>
      <c r="H104" s="28">
        <f t="shared" si="4"/>
        <v>44.842499999999994</v>
      </c>
    </row>
    <row r="105" spans="2:8" ht="15">
      <c r="B105" s="14">
        <v>97</v>
      </c>
      <c r="C105" s="15">
        <v>36662</v>
      </c>
      <c r="D105" s="16">
        <v>9060.00000000003</v>
      </c>
      <c r="E105" s="26">
        <v>43.7</v>
      </c>
      <c r="F105" s="26">
        <v>44.95</v>
      </c>
      <c r="G105" s="26">
        <f aca="true" t="shared" si="5" ref="G105:G136">(($B$5-D105)*G104+D105*F105)/$B$5</f>
        <v>44.95272638192663</v>
      </c>
      <c r="H105" s="28">
        <f t="shared" si="4"/>
        <v>45.010000000000005</v>
      </c>
    </row>
    <row r="106" spans="2:8" ht="15">
      <c r="B106" s="14">
        <v>98</v>
      </c>
      <c r="C106" s="15">
        <v>36663</v>
      </c>
      <c r="D106" s="16">
        <v>19390</v>
      </c>
      <c r="E106" s="26">
        <v>44.95</v>
      </c>
      <c r="F106" s="26">
        <v>44</v>
      </c>
      <c r="G106" s="26">
        <f t="shared" si="5"/>
        <v>44.92003016149202</v>
      </c>
      <c r="H106" s="28">
        <f t="shared" si="4"/>
        <v>45.135000000000005</v>
      </c>
    </row>
    <row r="107" spans="2:8" ht="15">
      <c r="B107" s="14">
        <v>99</v>
      </c>
      <c r="C107" s="15">
        <v>36664</v>
      </c>
      <c r="D107" s="16">
        <v>18660</v>
      </c>
      <c r="E107" s="26">
        <v>44.9</v>
      </c>
      <c r="F107" s="26">
        <v>44</v>
      </c>
      <c r="G107" s="26">
        <f t="shared" si="5"/>
        <v>44.88964474058328</v>
      </c>
      <c r="H107" s="28">
        <f t="shared" si="4"/>
        <v>45.335</v>
      </c>
    </row>
    <row r="108" spans="2:8" ht="15">
      <c r="B108" s="14">
        <v>100</v>
      </c>
      <c r="C108" s="15">
        <v>36665</v>
      </c>
      <c r="D108" s="16">
        <v>25480</v>
      </c>
      <c r="E108" s="26">
        <v>43.5</v>
      </c>
      <c r="F108" s="26">
        <v>41.3</v>
      </c>
      <c r="G108" s="26">
        <f t="shared" si="5"/>
        <v>44.727761292813256</v>
      </c>
      <c r="H108" s="28">
        <f t="shared" si="4"/>
        <v>45.3</v>
      </c>
    </row>
    <row r="109" spans="2:8" ht="15">
      <c r="B109" s="14">
        <v>101</v>
      </c>
      <c r="C109" s="15">
        <v>36668</v>
      </c>
      <c r="D109" s="16">
        <v>51150</v>
      </c>
      <c r="E109" s="26">
        <v>41.8</v>
      </c>
      <c r="F109" s="26">
        <v>41</v>
      </c>
      <c r="G109" s="26">
        <f t="shared" si="5"/>
        <v>44.39028343418069</v>
      </c>
      <c r="H109" s="28">
        <f t="shared" si="4"/>
        <v>44.96</v>
      </c>
    </row>
    <row r="110" spans="2:8" ht="15">
      <c r="B110" s="14">
        <v>102</v>
      </c>
      <c r="C110" s="15">
        <v>36669</v>
      </c>
      <c r="D110" s="16">
        <v>72870</v>
      </c>
      <c r="E110" s="26">
        <v>40.6</v>
      </c>
      <c r="F110" s="26">
        <v>37.5</v>
      </c>
      <c r="G110" s="26">
        <f t="shared" si="5"/>
        <v>43.50161979905016</v>
      </c>
      <c r="H110" s="28">
        <f t="shared" si="4"/>
        <v>44.584999999999994</v>
      </c>
    </row>
    <row r="111" spans="2:8" ht="15">
      <c r="B111" s="14">
        <v>103</v>
      </c>
      <c r="C111" s="15">
        <v>36670</v>
      </c>
      <c r="D111" s="16">
        <v>37710</v>
      </c>
      <c r="E111" s="26">
        <v>37.2</v>
      </c>
      <c r="F111" s="26">
        <v>37.9</v>
      </c>
      <c r="G111" s="26">
        <f t="shared" si="5"/>
        <v>43.127748856356035</v>
      </c>
      <c r="H111" s="28">
        <f t="shared" si="4"/>
        <v>44.154999999999994</v>
      </c>
    </row>
    <row r="112" spans="2:8" ht="15">
      <c r="B112" s="14">
        <v>104</v>
      </c>
      <c r="C112" s="15">
        <v>36671</v>
      </c>
      <c r="D112" s="16">
        <v>29470</v>
      </c>
      <c r="E112" s="26">
        <v>41</v>
      </c>
      <c r="F112" s="26">
        <v>39.7</v>
      </c>
      <c r="G112" s="26">
        <f t="shared" si="5"/>
        <v>42.94895990273336</v>
      </c>
      <c r="H112" s="28">
        <f t="shared" si="4"/>
        <v>43.735</v>
      </c>
    </row>
    <row r="113" spans="2:8" ht="15">
      <c r="B113" s="14">
        <v>105</v>
      </c>
      <c r="C113" s="15">
        <v>36672</v>
      </c>
      <c r="D113" s="16">
        <v>116680</v>
      </c>
      <c r="E113" s="26">
        <v>39</v>
      </c>
      <c r="F113" s="26">
        <v>34.9</v>
      </c>
      <c r="G113" s="26">
        <f t="shared" si="5"/>
        <v>41.28674283821844</v>
      </c>
      <c r="H113" s="28">
        <f t="shared" si="4"/>
        <v>43.17</v>
      </c>
    </row>
    <row r="114" spans="2:8" ht="15">
      <c r="B114" s="14">
        <v>106</v>
      </c>
      <c r="C114" s="15">
        <v>36675</v>
      </c>
      <c r="D114" s="16">
        <v>39110</v>
      </c>
      <c r="E114" s="26">
        <v>36.1</v>
      </c>
      <c r="F114" s="26">
        <v>34.95</v>
      </c>
      <c r="G114" s="26">
        <f t="shared" si="5"/>
        <v>40.84810564812512</v>
      </c>
      <c r="H114" s="28">
        <f t="shared" si="4"/>
        <v>42.6075</v>
      </c>
    </row>
    <row r="115" spans="2:8" ht="15">
      <c r="B115" s="14">
        <v>107</v>
      </c>
      <c r="C115" s="15">
        <v>36676</v>
      </c>
      <c r="D115" s="16">
        <v>48030</v>
      </c>
      <c r="E115" s="26">
        <v>35.3</v>
      </c>
      <c r="F115" s="26">
        <v>36.15</v>
      </c>
      <c r="G115" s="26">
        <f t="shared" si="5"/>
        <v>40.4487250918783</v>
      </c>
      <c r="H115" s="28">
        <f t="shared" si="4"/>
        <v>42.065000000000005</v>
      </c>
    </row>
    <row r="116" spans="2:8" ht="15">
      <c r="B116" s="14">
        <v>108</v>
      </c>
      <c r="C116" s="15">
        <v>36677</v>
      </c>
      <c r="D116" s="16">
        <v>47600</v>
      </c>
      <c r="E116" s="26">
        <v>37.8</v>
      </c>
      <c r="F116" s="26">
        <v>36.8</v>
      </c>
      <c r="G116" s="26">
        <f t="shared" si="5"/>
        <v>40.1413280752882</v>
      </c>
      <c r="H116" s="28">
        <f t="shared" si="4"/>
        <v>41.53</v>
      </c>
    </row>
    <row r="117" spans="2:8" ht="15">
      <c r="B117" s="14">
        <v>109</v>
      </c>
      <c r="C117" s="15">
        <v>36678</v>
      </c>
      <c r="D117" s="16">
        <v>13530</v>
      </c>
      <c r="E117" s="26">
        <v>36.8</v>
      </c>
      <c r="F117" s="26">
        <v>38.1</v>
      </c>
      <c r="G117" s="26">
        <f t="shared" si="5"/>
        <v>40.09244459058262</v>
      </c>
      <c r="H117" s="28">
        <f t="shared" si="4"/>
        <v>41.14</v>
      </c>
    </row>
    <row r="118" spans="2:8" ht="15">
      <c r="B118" s="14">
        <v>110</v>
      </c>
      <c r="C118" s="15">
        <v>36679</v>
      </c>
      <c r="D118" s="16">
        <v>75930</v>
      </c>
      <c r="E118" s="26">
        <v>38.2</v>
      </c>
      <c r="F118" s="26">
        <v>38.3</v>
      </c>
      <c r="G118" s="26">
        <f t="shared" si="5"/>
        <v>39.85155907241813</v>
      </c>
      <c r="H118" s="28">
        <f t="shared" si="4"/>
        <v>40.747499999999995</v>
      </c>
    </row>
    <row r="119" spans="2:8" ht="15">
      <c r="B119" s="14">
        <v>111</v>
      </c>
      <c r="C119" s="15">
        <v>36682</v>
      </c>
      <c r="D119" s="16">
        <v>82590</v>
      </c>
      <c r="E119" s="26">
        <v>39.3</v>
      </c>
      <c r="F119" s="26">
        <v>40.1</v>
      </c>
      <c r="G119" s="26">
        <f t="shared" si="5"/>
        <v>39.88787541969067</v>
      </c>
      <c r="H119" s="28">
        <f t="shared" si="4"/>
        <v>40.4875</v>
      </c>
    </row>
    <row r="120" spans="2:8" ht="15">
      <c r="B120" s="14">
        <v>112</v>
      </c>
      <c r="C120" s="15">
        <v>36683</v>
      </c>
      <c r="D120" s="16">
        <v>18450</v>
      </c>
      <c r="E120" s="26">
        <v>40.5</v>
      </c>
      <c r="F120" s="26">
        <v>40.65</v>
      </c>
      <c r="G120" s="26">
        <f t="shared" si="5"/>
        <v>39.912762496693695</v>
      </c>
      <c r="H120" s="28">
        <f t="shared" si="4"/>
        <v>40.245</v>
      </c>
    </row>
    <row r="121" spans="2:8" ht="15">
      <c r="B121" s="14">
        <v>113</v>
      </c>
      <c r="C121" s="15">
        <v>36684</v>
      </c>
      <c r="D121" s="16">
        <v>24260</v>
      </c>
      <c r="E121" s="26">
        <v>41</v>
      </c>
      <c r="F121" s="26">
        <v>39.2</v>
      </c>
      <c r="G121" s="26">
        <f t="shared" si="5"/>
        <v>39.88215786276487</v>
      </c>
      <c r="H121" s="28">
        <f t="shared" si="4"/>
        <v>40.01</v>
      </c>
    </row>
    <row r="122" spans="2:8" ht="15">
      <c r="B122" s="14">
        <v>114</v>
      </c>
      <c r="C122" s="15">
        <v>36685</v>
      </c>
      <c r="D122" s="16">
        <v>28140</v>
      </c>
      <c r="E122" s="26">
        <v>41</v>
      </c>
      <c r="F122" s="26">
        <v>40.3</v>
      </c>
      <c r="G122" s="26">
        <f t="shared" si="5"/>
        <v>39.90296861983</v>
      </c>
      <c r="H122" s="28">
        <f t="shared" si="4"/>
        <v>39.794999999999995</v>
      </c>
    </row>
    <row r="123" spans="2:8" ht="15">
      <c r="B123" s="14">
        <v>115</v>
      </c>
      <c r="C123" s="15">
        <v>36686</v>
      </c>
      <c r="D123" s="16">
        <v>20820</v>
      </c>
      <c r="E123" s="26">
        <v>39.7</v>
      </c>
      <c r="F123" s="26">
        <v>38.6</v>
      </c>
      <c r="G123" s="26">
        <f t="shared" si="5"/>
        <v>39.85495480272405</v>
      </c>
      <c r="H123" s="28">
        <f t="shared" si="4"/>
        <v>39.574999999999996</v>
      </c>
    </row>
    <row r="124" spans="2:8" ht="15">
      <c r="B124" s="14">
        <v>116</v>
      </c>
      <c r="C124" s="15">
        <v>36689</v>
      </c>
      <c r="D124" s="16">
        <v>2570.0000000000323</v>
      </c>
      <c r="E124" s="26">
        <v>39.5</v>
      </c>
      <c r="F124" s="26">
        <v>38.8</v>
      </c>
      <c r="G124" s="26">
        <f t="shared" si="5"/>
        <v>39.85015615875414</v>
      </c>
      <c r="H124" s="28">
        <f t="shared" si="4"/>
        <v>39.36</v>
      </c>
    </row>
    <row r="125" spans="2:8" ht="15">
      <c r="B125" s="14">
        <v>117</v>
      </c>
      <c r="C125" s="15">
        <v>36690</v>
      </c>
      <c r="D125" s="16">
        <v>21520</v>
      </c>
      <c r="E125" s="26">
        <v>38.8</v>
      </c>
      <c r="F125" s="26">
        <v>39</v>
      </c>
      <c r="G125" s="26">
        <f t="shared" si="5"/>
        <v>39.817774989663185</v>
      </c>
      <c r="H125" s="28">
        <f t="shared" si="4"/>
        <v>39.0625</v>
      </c>
    </row>
    <row r="126" spans="2:8" ht="15">
      <c r="B126" s="14">
        <v>118</v>
      </c>
      <c r="C126" s="15">
        <v>36691</v>
      </c>
      <c r="D126" s="16">
        <v>17360</v>
      </c>
      <c r="E126" s="26">
        <v>40.5</v>
      </c>
      <c r="F126" s="26">
        <v>39.7</v>
      </c>
      <c r="G126" s="26">
        <f t="shared" si="5"/>
        <v>39.81415627493654</v>
      </c>
      <c r="H126" s="28">
        <f t="shared" si="4"/>
        <v>38.847500000000004</v>
      </c>
    </row>
    <row r="127" spans="2:8" ht="15">
      <c r="B127" s="14">
        <v>119</v>
      </c>
      <c r="C127" s="15">
        <v>36692</v>
      </c>
      <c r="D127" s="16">
        <v>11120</v>
      </c>
      <c r="E127" s="26">
        <v>39.7</v>
      </c>
      <c r="F127" s="26">
        <v>39</v>
      </c>
      <c r="G127" s="26">
        <f t="shared" si="5"/>
        <v>39.798132526658144</v>
      </c>
      <c r="H127" s="28">
        <f t="shared" si="4"/>
        <v>38.597500000000004</v>
      </c>
    </row>
    <row r="128" spans="2:8" ht="15">
      <c r="B128" s="14">
        <v>120</v>
      </c>
      <c r="C128" s="15">
        <v>36693</v>
      </c>
      <c r="D128" s="16">
        <v>11900</v>
      </c>
      <c r="E128" s="26">
        <v>39.3</v>
      </c>
      <c r="F128" s="26">
        <v>38.8</v>
      </c>
      <c r="G128" s="26">
        <f t="shared" si="5"/>
        <v>39.777109912379856</v>
      </c>
      <c r="H128" s="28">
        <f t="shared" si="4"/>
        <v>38.472500000000004</v>
      </c>
    </row>
    <row r="129" spans="2:8" ht="15">
      <c r="B129" s="14">
        <v>121</v>
      </c>
      <c r="C129" s="15">
        <v>36696</v>
      </c>
      <c r="D129" s="16">
        <v>15260</v>
      </c>
      <c r="E129" s="26">
        <v>38.4</v>
      </c>
      <c r="F129" s="26">
        <v>38.55</v>
      </c>
      <c r="G129" s="26">
        <f t="shared" si="5"/>
        <v>39.743967085365846</v>
      </c>
      <c r="H129" s="28">
        <f t="shared" si="4"/>
        <v>38.349999999999994</v>
      </c>
    </row>
    <row r="130" spans="2:8" ht="15">
      <c r="B130" s="14">
        <v>122</v>
      </c>
      <c r="C130" s="15">
        <v>36697</v>
      </c>
      <c r="D130" s="16">
        <v>15040</v>
      </c>
      <c r="E130" s="26">
        <v>38.9</v>
      </c>
      <c r="F130" s="26">
        <v>39.2</v>
      </c>
      <c r="G130" s="26">
        <f t="shared" si="5"/>
        <v>39.72948697038549</v>
      </c>
      <c r="H130" s="28">
        <f t="shared" si="4"/>
        <v>38.435</v>
      </c>
    </row>
    <row r="131" spans="2:8" ht="15">
      <c r="B131" s="14">
        <v>123</v>
      </c>
      <c r="C131" s="15">
        <v>36698</v>
      </c>
      <c r="D131" s="16">
        <v>17960</v>
      </c>
      <c r="E131" s="26">
        <v>39</v>
      </c>
      <c r="F131" s="26">
        <v>38.8</v>
      </c>
      <c r="G131" s="26">
        <f t="shared" si="5"/>
        <v>39.69994080049501</v>
      </c>
      <c r="H131" s="28">
        <f t="shared" si="4"/>
        <v>38.48</v>
      </c>
    </row>
    <row r="132" spans="2:8" ht="15">
      <c r="B132" s="14">
        <v>124</v>
      </c>
      <c r="C132" s="15">
        <v>36699</v>
      </c>
      <c r="D132" s="16">
        <v>5510.000000000028</v>
      </c>
      <c r="E132" s="26">
        <v>38.6</v>
      </c>
      <c r="F132" s="26">
        <v>39.2</v>
      </c>
      <c r="G132" s="26">
        <f t="shared" si="5"/>
        <v>39.69506527162647</v>
      </c>
      <c r="H132" s="28">
        <f t="shared" si="4"/>
        <v>38.455</v>
      </c>
    </row>
    <row r="133" spans="2:8" ht="15">
      <c r="B133" s="14">
        <v>125</v>
      </c>
      <c r="C133" s="15">
        <v>36700</v>
      </c>
      <c r="D133" s="16">
        <v>14700</v>
      </c>
      <c r="E133" s="26">
        <v>39.5</v>
      </c>
      <c r="F133" s="26">
        <v>39.2</v>
      </c>
      <c r="G133" s="26">
        <f t="shared" si="5"/>
        <v>39.68218481234698</v>
      </c>
      <c r="H133" s="28">
        <f t="shared" si="4"/>
        <v>38.67</v>
      </c>
    </row>
    <row r="134" spans="2:8" ht="15">
      <c r="B134" s="14">
        <v>126</v>
      </c>
      <c r="C134" s="15">
        <v>36703</v>
      </c>
      <c r="D134" s="16">
        <v>12050</v>
      </c>
      <c r="E134" s="26">
        <v>38.9</v>
      </c>
      <c r="F134" s="26">
        <v>39.3</v>
      </c>
      <c r="G134" s="26">
        <f t="shared" si="5"/>
        <v>39.6740337911279</v>
      </c>
      <c r="H134" s="28">
        <f t="shared" si="4"/>
        <v>38.8875</v>
      </c>
    </row>
    <row r="135" spans="2:8" ht="15">
      <c r="B135" s="14">
        <v>127</v>
      </c>
      <c r="C135" s="15">
        <v>36704</v>
      </c>
      <c r="D135" s="16">
        <v>12280</v>
      </c>
      <c r="E135" s="26">
        <v>38.8</v>
      </c>
      <c r="F135" s="26">
        <v>39.2</v>
      </c>
      <c r="G135" s="26">
        <f t="shared" si="5"/>
        <v>39.66373089740215</v>
      </c>
      <c r="H135" s="28">
        <f t="shared" si="4"/>
        <v>39.040000000000006</v>
      </c>
    </row>
    <row r="136" spans="2:8" ht="15">
      <c r="B136" s="14">
        <v>128</v>
      </c>
      <c r="C136" s="15">
        <v>36705</v>
      </c>
      <c r="D136" s="16">
        <v>20500</v>
      </c>
      <c r="E136" s="26">
        <v>39.2</v>
      </c>
      <c r="F136" s="26">
        <v>38</v>
      </c>
      <c r="G136" s="26">
        <f t="shared" si="5"/>
        <v>39.603365440062774</v>
      </c>
      <c r="H136" s="28">
        <f t="shared" si="4"/>
        <v>39.10000000000001</v>
      </c>
    </row>
    <row r="137" spans="2:8" ht="15">
      <c r="B137" s="14">
        <v>129</v>
      </c>
      <c r="C137" s="15">
        <v>36706</v>
      </c>
      <c r="D137" s="16">
        <v>16040</v>
      </c>
      <c r="E137" s="26">
        <v>37.7</v>
      </c>
      <c r="F137" s="26">
        <v>36.8</v>
      </c>
      <c r="G137" s="26">
        <f aca="true" t="shared" si="6" ref="G137:G145">(($B$5-D137)*G136+D137*F137)/$B$5</f>
        <v>39.523779631817455</v>
      </c>
      <c r="H137" s="28">
        <f t="shared" si="4"/>
        <v>39.035000000000004</v>
      </c>
    </row>
    <row r="138" spans="2:8" ht="15">
      <c r="B138" s="14">
        <v>130</v>
      </c>
      <c r="C138" s="15">
        <v>36707</v>
      </c>
      <c r="D138" s="16">
        <v>24870</v>
      </c>
      <c r="E138" s="26">
        <v>36.8</v>
      </c>
      <c r="F138" s="26">
        <v>38</v>
      </c>
      <c r="G138" s="26">
        <f t="shared" si="6"/>
        <v>39.456706358466484</v>
      </c>
      <c r="H138" s="28">
        <f t="shared" si="4"/>
        <v>39.019999999999996</v>
      </c>
    </row>
    <row r="139" spans="2:8" ht="15">
      <c r="B139" s="14">
        <v>131</v>
      </c>
      <c r="C139" s="15">
        <v>36710</v>
      </c>
      <c r="D139" s="16">
        <v>26450</v>
      </c>
      <c r="E139" s="26">
        <v>38</v>
      </c>
      <c r="F139" s="26">
        <v>40.8</v>
      </c>
      <c r="G139" s="26">
        <f t="shared" si="6"/>
        <v>39.51959152097721</v>
      </c>
      <c r="H139" s="28">
        <f t="shared" si="4"/>
        <v>39.05499999999999</v>
      </c>
    </row>
    <row r="140" spans="2:8" ht="15">
      <c r="B140" s="14">
        <v>132</v>
      </c>
      <c r="C140" s="15">
        <v>36711</v>
      </c>
      <c r="D140" s="16">
        <v>21930</v>
      </c>
      <c r="E140" s="26">
        <v>40</v>
      </c>
      <c r="F140" s="26">
        <v>40.5</v>
      </c>
      <c r="G140" s="26">
        <f t="shared" si="6"/>
        <v>39.557645251853266</v>
      </c>
      <c r="H140" s="28">
        <f t="shared" si="4"/>
        <v>39.0475</v>
      </c>
    </row>
    <row r="141" spans="2:8" ht="15">
      <c r="B141" s="14">
        <v>133</v>
      </c>
      <c r="C141" s="15">
        <v>36712</v>
      </c>
      <c r="D141" s="16">
        <v>24800</v>
      </c>
      <c r="E141" s="26">
        <v>40.2</v>
      </c>
      <c r="F141" s="26">
        <v>40.5</v>
      </c>
      <c r="G141" s="26">
        <f t="shared" si="6"/>
        <v>39.59900878770112</v>
      </c>
      <c r="H141" s="28">
        <f t="shared" si="4"/>
        <v>39.1125</v>
      </c>
    </row>
    <row r="142" spans="2:8" ht="15">
      <c r="B142" s="14">
        <v>134</v>
      </c>
      <c r="C142" s="15">
        <v>36713</v>
      </c>
      <c r="D142" s="16">
        <v>14060</v>
      </c>
      <c r="E142" s="26">
        <v>40</v>
      </c>
      <c r="F142" s="26">
        <v>39.8</v>
      </c>
      <c r="G142" s="26">
        <f t="shared" si="6"/>
        <v>39.604010445125766</v>
      </c>
      <c r="H142" s="28">
        <f t="shared" si="4"/>
        <v>39.08749999999999</v>
      </c>
    </row>
    <row r="143" spans="2:8" ht="15">
      <c r="B143" s="14">
        <v>135</v>
      </c>
      <c r="C143" s="15">
        <v>36714</v>
      </c>
      <c r="D143" s="16">
        <v>28340</v>
      </c>
      <c r="E143" s="26">
        <v>40.8</v>
      </c>
      <c r="F143" s="26">
        <v>41.2</v>
      </c>
      <c r="G143" s="26">
        <f t="shared" si="6"/>
        <v>39.684064151294145</v>
      </c>
      <c r="H143" s="28">
        <f t="shared" si="4"/>
        <v>39.217499999999994</v>
      </c>
    </row>
    <row r="144" spans="2:8" ht="15">
      <c r="B144" s="14">
        <v>136</v>
      </c>
      <c r="C144" s="15">
        <v>36717</v>
      </c>
      <c r="D144" s="16">
        <v>20580</v>
      </c>
      <c r="E144" s="26">
        <v>41.5</v>
      </c>
      <c r="F144" s="26">
        <v>40.8</v>
      </c>
      <c r="G144" s="26">
        <f t="shared" si="6"/>
        <v>39.72471186769479</v>
      </c>
      <c r="H144" s="28">
        <f t="shared" si="4"/>
        <v>39.317499999999995</v>
      </c>
    </row>
    <row r="145" spans="2:8" ht="15.75" thickBot="1">
      <c r="B145" s="17">
        <v>137</v>
      </c>
      <c r="C145" s="18">
        <v>36718</v>
      </c>
      <c r="D145" s="19">
        <v>20970</v>
      </c>
      <c r="E145" s="29">
        <v>41</v>
      </c>
      <c r="F145" s="29">
        <v>40.7</v>
      </c>
      <c r="G145" s="29">
        <f t="shared" si="6"/>
        <v>39.76090972987964</v>
      </c>
      <c r="H145" s="30">
        <f t="shared" si="4"/>
        <v>39.402499999999996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Générale du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B5599</dc:creator>
  <cp:keywords/>
  <dc:description/>
  <cp:lastModifiedBy>Christian</cp:lastModifiedBy>
  <dcterms:created xsi:type="dcterms:W3CDTF">2000-07-12T09:00:47Z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